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urchasing\Agreements\1-Solicitations\21-203 Spring and Fall  Planting\Tab 5 - Bids Received\"/>
    </mc:Choice>
  </mc:AlternateContent>
  <xr:revisionPtr revIDLastSave="0" documentId="13_ncr:1_{987FAC20-E0D9-4BA0-BBD3-317F87FF3B8B}" xr6:coauthVersionLast="45" xr6:coauthVersionMax="45" xr10:uidLastSave="{00000000-0000-0000-0000-000000000000}"/>
  <bookViews>
    <workbookView xWindow="2280" yWindow="2280" windowWidth="14400" windowHeight="73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27" i="1" l="1"/>
  <c r="AN22" i="1"/>
  <c r="AN20" i="1"/>
  <c r="AN18" i="1"/>
  <c r="AN17" i="1"/>
  <c r="AN15" i="1"/>
  <c r="AN14" i="1"/>
  <c r="AN12" i="1"/>
  <c r="AN11" i="1"/>
  <c r="AN9" i="1"/>
  <c r="AN8" i="1"/>
  <c r="AN6" i="1"/>
  <c r="AN5" i="1"/>
  <c r="AK20" i="1"/>
  <c r="AK18" i="1"/>
  <c r="AK17" i="1"/>
  <c r="AK15" i="1"/>
  <c r="AK14" i="1"/>
  <c r="AH27" i="1"/>
  <c r="AH22" i="1"/>
  <c r="AH20" i="1"/>
  <c r="AH18" i="1"/>
  <c r="AH17" i="1"/>
  <c r="AH15" i="1"/>
  <c r="AH14" i="1"/>
  <c r="AH12" i="1"/>
  <c r="AH11" i="1"/>
  <c r="AH9" i="1"/>
  <c r="AH8" i="1"/>
  <c r="AH6" i="1"/>
  <c r="AH5" i="1"/>
  <c r="AE27" i="1"/>
  <c r="AE22" i="1"/>
  <c r="AE20" i="1"/>
  <c r="AE18" i="1"/>
  <c r="AE17" i="1"/>
  <c r="AE15" i="1"/>
  <c r="AE14" i="1"/>
  <c r="AE12" i="1"/>
  <c r="AE11" i="1"/>
  <c r="AE9" i="1"/>
  <c r="AE8" i="1"/>
  <c r="AE5" i="1"/>
  <c r="AE6" i="1"/>
  <c r="AB27" i="1"/>
  <c r="AB22" i="1"/>
  <c r="AB20" i="1"/>
  <c r="AB18" i="1"/>
  <c r="AB17" i="1"/>
  <c r="AB15" i="1"/>
  <c r="AB14" i="1"/>
  <c r="AB12" i="1"/>
  <c r="AB11" i="1"/>
  <c r="AB9" i="1"/>
  <c r="AB8" i="1"/>
  <c r="AB6" i="1"/>
  <c r="AB5" i="1"/>
  <c r="Y27" i="1"/>
  <c r="Y22" i="1"/>
  <c r="Y20" i="1"/>
  <c r="Y18" i="1"/>
  <c r="Y17" i="1"/>
  <c r="Y15" i="1"/>
  <c r="Y14" i="1"/>
  <c r="Y11" i="1"/>
  <c r="Y8" i="1"/>
  <c r="Y5" i="1"/>
  <c r="V27" i="1"/>
  <c r="V22" i="1"/>
  <c r="V20" i="1"/>
  <c r="V18" i="1"/>
  <c r="V17" i="1"/>
  <c r="V15" i="1"/>
  <c r="V14" i="1"/>
  <c r="V11" i="1"/>
  <c r="V8" i="1"/>
  <c r="V5" i="1"/>
  <c r="S27" i="1"/>
  <c r="S22" i="1"/>
  <c r="S20" i="1"/>
  <c r="S18" i="1"/>
  <c r="S17" i="1"/>
  <c r="S15" i="1"/>
  <c r="S14" i="1"/>
  <c r="S12" i="1"/>
  <c r="S11" i="1"/>
  <c r="S9" i="1"/>
  <c r="S8" i="1"/>
  <c r="S6" i="1"/>
  <c r="S5" i="1"/>
  <c r="P27" i="1"/>
  <c r="P20" i="1"/>
  <c r="P18" i="1"/>
  <c r="P17" i="1"/>
  <c r="P15" i="1"/>
  <c r="P14" i="1"/>
  <c r="P11" i="1"/>
  <c r="P5" i="1"/>
  <c r="M12" i="1"/>
  <c r="M11" i="1"/>
  <c r="M9" i="1"/>
  <c r="M8" i="1"/>
  <c r="M6" i="1"/>
  <c r="M5" i="1"/>
  <c r="M27" i="1"/>
  <c r="J22" i="1"/>
  <c r="J20" i="1"/>
  <c r="J18" i="1"/>
  <c r="J17" i="1"/>
  <c r="J15" i="1"/>
  <c r="J14" i="1"/>
  <c r="J12" i="1"/>
  <c r="J11" i="1"/>
  <c r="J9" i="1"/>
  <c r="J8" i="1"/>
  <c r="J6" i="1"/>
  <c r="J5" i="1"/>
  <c r="AN19" i="1" l="1"/>
  <c r="AN16" i="1"/>
  <c r="AN13" i="1"/>
  <c r="AN10" i="1"/>
  <c r="AN7" i="1"/>
  <c r="AK19" i="1"/>
  <c r="AK16" i="1"/>
  <c r="AK13" i="1"/>
  <c r="AK10" i="1"/>
  <c r="AK7" i="1"/>
  <c r="AH19" i="1"/>
  <c r="AH16" i="1"/>
  <c r="AH13" i="1"/>
  <c r="AH10" i="1"/>
  <c r="AH7" i="1"/>
  <c r="AE19" i="1"/>
  <c r="AE16" i="1"/>
  <c r="AE13" i="1"/>
  <c r="AE10" i="1"/>
  <c r="AE7" i="1"/>
  <c r="AB19" i="1"/>
  <c r="AB16" i="1"/>
  <c r="AB13" i="1"/>
  <c r="AB10" i="1"/>
  <c r="AB7" i="1"/>
  <c r="Y19" i="1"/>
  <c r="Y16" i="1"/>
  <c r="Y13" i="1"/>
  <c r="Y10" i="1"/>
  <c r="Y7" i="1"/>
  <c r="V19" i="1"/>
  <c r="V16" i="1"/>
  <c r="V13" i="1"/>
  <c r="V10" i="1"/>
  <c r="V7" i="1"/>
  <c r="S19" i="1"/>
  <c r="S16" i="1"/>
  <c r="S13" i="1"/>
  <c r="S10" i="1"/>
  <c r="S7" i="1"/>
  <c r="P19" i="1"/>
  <c r="P16" i="1"/>
  <c r="P13" i="1"/>
  <c r="P10" i="1"/>
  <c r="P7" i="1"/>
  <c r="M19" i="1"/>
  <c r="M16" i="1"/>
  <c r="M13" i="1"/>
  <c r="M10" i="1"/>
  <c r="M7" i="1"/>
  <c r="J7" i="1" l="1"/>
  <c r="J10" i="1"/>
  <c r="J19" i="1" l="1"/>
  <c r="J16" i="1" l="1"/>
  <c r="J13" i="1" l="1"/>
</calcChain>
</file>

<file path=xl/sharedStrings.xml><?xml version="1.0" encoding="utf-8"?>
<sst xmlns="http://schemas.openxmlformats.org/spreadsheetml/2006/main" count="242" uniqueCount="64">
  <si>
    <t>SUPERVISORY</t>
  </si>
  <si>
    <t>AREA</t>
  </si>
  <si>
    <t xml:space="preserve">PROJECT NAME </t>
  </si>
  <si>
    <t xml:space="preserve"> AND NUMBER</t>
  </si>
  <si>
    <t>St. Joe</t>
  </si>
  <si>
    <t>Pend Orielle</t>
  </si>
  <si>
    <t>Ponderosa</t>
  </si>
  <si>
    <t>Clearwater</t>
  </si>
  <si>
    <t>TOTAL</t>
  </si>
  <si>
    <t>TOTAL EXTENDED AMOUNT</t>
  </si>
  <si>
    <t>Maggie Creek</t>
  </si>
  <si>
    <t>Payette</t>
  </si>
  <si>
    <t>Southwest</t>
  </si>
  <si>
    <t>POL Fall 2021 Plant</t>
  </si>
  <si>
    <t>POL Spring 2021 Plant</t>
  </si>
  <si>
    <t>20-955-102-20</t>
  </si>
  <si>
    <t>2021 St Joe Spring Plant &amp; Herbicide Spray</t>
  </si>
  <si>
    <t>30-842-102-20</t>
  </si>
  <si>
    <t>CLW Spring Plant &amp; Tube 2021</t>
  </si>
  <si>
    <t>40-1315-102-20</t>
  </si>
  <si>
    <t>2021 Ponderosa Planting</t>
  </si>
  <si>
    <t>41-320-102-19</t>
  </si>
  <si>
    <t>Double Down Plant and Tube</t>
  </si>
  <si>
    <t>PAY 21 Plant</t>
  </si>
  <si>
    <t>50-495-102-19</t>
  </si>
  <si>
    <t>Murray Eastside 2021 Spring Plant</t>
  </si>
  <si>
    <t>FALL PLANTING 2021</t>
  </si>
  <si>
    <t>UNIT</t>
  </si>
  <si>
    <t>20-964-102-20</t>
  </si>
  <si>
    <t>FIXED PRICE /</t>
  </si>
  <si>
    <t>60-362-102-20</t>
  </si>
  <si>
    <t>42-274-102-19</t>
  </si>
  <si>
    <t>Sprout Forestry</t>
  </si>
  <si>
    <t>Progressive Forestry</t>
  </si>
  <si>
    <t>Tovar's</t>
  </si>
  <si>
    <t>Strongwood</t>
  </si>
  <si>
    <t>Gonzalez</t>
  </si>
  <si>
    <t>LG Forestry</t>
  </si>
  <si>
    <t>Absolute Forestry</t>
  </si>
  <si>
    <t>Summitt Forestry</t>
  </si>
  <si>
    <t>Imperial Forestry</t>
  </si>
  <si>
    <t>5Star Forestry</t>
  </si>
  <si>
    <t>Alpha Services</t>
  </si>
  <si>
    <t>ITEM
TYPE</t>
  </si>
  <si>
    <t>Trees</t>
  </si>
  <si>
    <t>Herbicide - Spot</t>
  </si>
  <si>
    <t>Herbicide - directed</t>
  </si>
  <si>
    <t>Herbicide - broadcast</t>
  </si>
  <si>
    <t>Vexar Tubes</t>
  </si>
  <si>
    <t>QUANTITY</t>
  </si>
  <si>
    <t>NO BID</t>
  </si>
  <si>
    <t>Progressive Forestry
Sandpoint, ID</t>
  </si>
  <si>
    <t xml:space="preserve">Tovar's Reforestation, LLC
Medford, OR
</t>
  </si>
  <si>
    <t>Strongwood Forestry, INC
Corinth, MS</t>
  </si>
  <si>
    <t>Gonzalez Forestry, INC
Central Point, OR</t>
  </si>
  <si>
    <t>TOTAL 
EXTENDED 
AMOUNT</t>
  </si>
  <si>
    <t>LG Forestry, INC
Central Point, OR</t>
  </si>
  <si>
    <t>Absolute Forestry, LLC
Central Point OR</t>
  </si>
  <si>
    <t>Summitt Forests, INC
Ashland, OR</t>
  </si>
  <si>
    <t>Imperial Forestry, INC
Central Point, OR</t>
  </si>
  <si>
    <t>5Star Forestry, LLC
Kooskia, ID</t>
  </si>
  <si>
    <t>Alpha Services, LLC
Coeur d'Alene, ID</t>
  </si>
  <si>
    <t>TOTAL 
EXTENDED
 AMOUNT</t>
  </si>
  <si>
    <t>Sprout Forestry, INC
Central Point,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</si>
</sst>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2" fillId="0" borderId="0"/>
    <xf numFmtId="0" fontId="9" fillId="0" borderId="0"/>
    <xf numFmtId="0" fontId="1" fillId="0" borderId="0"/>
    <xf numFmtId="0" fontId="6" fillId="0" borderId="0"/>
  </cellStyleXfs>
  <cellXfs count="127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left" wrapText="1"/>
    </xf>
    <xf numFmtId="0" fontId="8" fillId="0" borderId="0" xfId="0" applyFont="1"/>
    <xf numFmtId="0" fontId="5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6" fillId="0" borderId="0" xfId="0" applyFont="1" applyFill="1"/>
    <xf numFmtId="0" fontId="5" fillId="0" borderId="0" xfId="0" applyFont="1" applyBorder="1" applyAlignment="1">
      <alignment horizontal="left"/>
    </xf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44" fontId="5" fillId="0" borderId="0" xfId="0" applyNumberFormat="1" applyFont="1" applyFill="1" applyBorder="1" applyAlignment="1" applyProtection="1">
      <alignment horizontal="center" vertical="center"/>
    </xf>
    <xf numFmtId="4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4" fillId="0" borderId="25" xfId="0" applyNumberFormat="1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164" fontId="4" fillId="0" borderId="25" xfId="0" applyNumberFormat="1" applyFont="1" applyFill="1" applyBorder="1" applyAlignment="1" applyProtection="1">
      <alignment vertical="center"/>
    </xf>
    <xf numFmtId="164" fontId="5" fillId="0" borderId="25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/>
    </xf>
    <xf numFmtId="164" fontId="4" fillId="5" borderId="25" xfId="0" applyNumberFormat="1" applyFont="1" applyFill="1" applyBorder="1" applyAlignment="1" applyProtection="1">
      <alignment horizontal="center" vertical="center"/>
    </xf>
    <xf numFmtId="164" fontId="5" fillId="5" borderId="25" xfId="0" applyNumberFormat="1" applyFont="1" applyFill="1" applyBorder="1" applyAlignment="1" applyProtection="1">
      <alignment horizontal="center" vertical="center"/>
    </xf>
    <xf numFmtId="164" fontId="4" fillId="5" borderId="25" xfId="0" applyNumberFormat="1" applyFont="1" applyFill="1" applyBorder="1" applyAlignment="1" applyProtection="1">
      <alignment vertical="center"/>
    </xf>
    <xf numFmtId="164" fontId="5" fillId="5" borderId="25" xfId="0" applyNumberFormat="1" applyFont="1" applyFill="1" applyBorder="1" applyAlignment="1" applyProtection="1">
      <alignment vertic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 wrapText="1"/>
    </xf>
    <xf numFmtId="164" fontId="5" fillId="0" borderId="25" xfId="0" applyNumberFormat="1" applyFont="1" applyFill="1" applyBorder="1" applyAlignment="1" applyProtection="1">
      <alignment horizontal="center" vertical="center"/>
    </xf>
    <xf numFmtId="164" fontId="5" fillId="5" borderId="25" xfId="0" applyNumberFormat="1" applyFont="1" applyFill="1" applyBorder="1" applyAlignment="1" applyProtection="1">
      <alignment horizontal="center" vertical="center"/>
    </xf>
    <xf numFmtId="164" fontId="5" fillId="5" borderId="25" xfId="0" applyNumberFormat="1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44" fontId="4" fillId="0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64" fontId="4" fillId="4" borderId="16" xfId="0" applyNumberFormat="1" applyFont="1" applyFill="1" applyBorder="1" applyAlignment="1" applyProtection="1">
      <alignment horizontal="center" vertical="center"/>
      <protection locked="0"/>
    </xf>
    <xf numFmtId="164" fontId="4" fillId="4" borderId="17" xfId="0" applyNumberFormat="1" applyFont="1" applyFill="1" applyBorder="1" applyAlignment="1" applyProtection="1">
      <alignment horizontal="center" vertical="center"/>
      <protection locked="0"/>
    </xf>
    <xf numFmtId="164" fontId="4" fillId="4" borderId="9" xfId="0" applyNumberFormat="1" applyFont="1" applyFill="1" applyBorder="1" applyAlignment="1" applyProtection="1">
      <alignment horizontal="center" vertical="center"/>
      <protection locked="0"/>
    </xf>
    <xf numFmtId="164" fontId="4" fillId="4" borderId="8" xfId="0" applyNumberFormat="1" applyFont="1" applyFill="1" applyBorder="1" applyAlignment="1" applyProtection="1">
      <alignment horizontal="center" vertical="center"/>
      <protection locked="0"/>
    </xf>
    <xf numFmtId="164" fontId="5" fillId="0" borderId="19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4" fontId="5" fillId="5" borderId="19" xfId="0" applyNumberFormat="1" applyFont="1" applyFill="1" applyBorder="1" applyAlignment="1" applyProtection="1">
      <alignment horizontal="center" vertical="center"/>
    </xf>
    <xf numFmtId="164" fontId="5" fillId="5" borderId="12" xfId="0" applyNumberFormat="1" applyFont="1" applyFill="1" applyBorder="1" applyAlignment="1" applyProtection="1">
      <alignment horizontal="center" vertical="center"/>
    </xf>
    <xf numFmtId="164" fontId="4" fillId="2" borderId="18" xfId="0" applyNumberFormat="1" applyFont="1" applyFill="1" applyBorder="1" applyAlignment="1" applyProtection="1">
      <alignment horizontal="center" vertical="center"/>
      <protection locked="0"/>
    </xf>
    <xf numFmtId="164" fontId="5" fillId="5" borderId="25" xfId="0" applyNumberFormat="1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wrapText="1"/>
    </xf>
    <xf numFmtId="44" fontId="5" fillId="0" borderId="18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wrapText="1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4" xfId="5" applyFont="1" applyBorder="1" applyAlignment="1" applyProtection="1">
      <alignment horizontal="left" vertical="center" wrapText="1"/>
      <protection locked="0"/>
    </xf>
    <xf numFmtId="0" fontId="4" fillId="0" borderId="0" xfId="5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8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3" fontId="4" fillId="0" borderId="29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6"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3 2" xfId="4" xr:uid="{00000000-0005-0000-0000-000005000000}"/>
    <cellStyle name="Normal 3 3" xfId="5" xr:uid="{00000000-0005-0000-0000-000006000000}"/>
  </cellStyles>
  <dxfs count="0"/>
  <tableStyles count="0" defaultTableStyle="TableStyleMedium9" defaultPivotStyle="PivotStyleLight16"/>
  <colors>
    <mruColors>
      <color rgb="FFEBF1DE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1"/>
  <sheetViews>
    <sheetView showGridLines="0" tabSelected="1" showWhiteSpace="0" zoomScaleNormal="100" zoomScalePageLayoutView="70" workbookViewId="0">
      <selection activeCell="H2" sqref="H2:J2"/>
    </sheetView>
  </sheetViews>
  <sheetFormatPr defaultRowHeight="12.5" x14ac:dyDescent="0.25"/>
  <cols>
    <col min="1" max="2" width="8.81640625" customWidth="1"/>
    <col min="4" max="4" width="7.81640625" customWidth="1"/>
    <col min="5" max="5" width="11.26953125" customWidth="1"/>
    <col min="6" max="7" width="15.36328125" style="18" customWidth="1"/>
    <col min="8" max="8" width="15.7265625" customWidth="1"/>
    <col min="9" max="9" width="4.26953125" customWidth="1"/>
    <col min="10" max="10" width="19.54296875" customWidth="1"/>
    <col min="11" max="11" width="6.81640625" customWidth="1"/>
    <col min="12" max="12" width="7.54296875" customWidth="1"/>
    <col min="13" max="13" width="21.08984375" customWidth="1"/>
    <col min="14" max="14" width="5.1796875" customWidth="1"/>
    <col min="15" max="15" width="10.26953125" customWidth="1"/>
    <col min="16" max="16" width="23.08984375" customWidth="1"/>
    <col min="17" max="17" width="3.6328125" customWidth="1"/>
    <col min="18" max="18" width="10.90625" customWidth="1"/>
    <col min="19" max="19" width="15.90625" customWidth="1"/>
    <col min="20" max="20" width="4.26953125" customWidth="1"/>
    <col min="21" max="21" width="9.26953125" customWidth="1"/>
    <col min="22" max="22" width="24.6328125" customWidth="1"/>
    <col min="23" max="23" width="17.7265625" customWidth="1"/>
    <col min="24" max="24" width="7" customWidth="1"/>
    <col min="25" max="25" width="28.7265625" bestFit="1" customWidth="1"/>
    <col min="26" max="26" width="4.453125" customWidth="1"/>
    <col min="27" max="27" width="8.90625" customWidth="1"/>
    <col min="28" max="28" width="23.453125" customWidth="1"/>
    <col min="29" max="29" width="9.54296875" customWidth="1"/>
    <col min="31" max="31" width="17.1796875" customWidth="1"/>
    <col min="34" max="34" width="16.81640625" customWidth="1"/>
    <col min="37" max="37" width="14.1796875" bestFit="1" customWidth="1"/>
    <col min="40" max="40" width="15.26953125" bestFit="1" customWidth="1"/>
  </cols>
  <sheetData>
    <row r="1" spans="1:40" s="6" customFormat="1" ht="58.5" customHeight="1" thickBo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40" s="18" customFormat="1" ht="58.5" customHeight="1" thickBot="1" x14ac:dyDescent="0.35">
      <c r="A2" s="38"/>
      <c r="B2" s="39"/>
      <c r="C2" s="39"/>
      <c r="D2" s="39"/>
      <c r="E2" s="39"/>
      <c r="F2" s="44"/>
      <c r="G2" s="44"/>
      <c r="H2" s="90" t="s">
        <v>63</v>
      </c>
      <c r="I2" s="83"/>
      <c r="J2" s="84"/>
      <c r="K2" s="82" t="s">
        <v>51</v>
      </c>
      <c r="L2" s="83"/>
      <c r="M2" s="84"/>
      <c r="N2" s="87" t="s">
        <v>52</v>
      </c>
      <c r="O2" s="82"/>
      <c r="P2" s="88"/>
      <c r="Q2" s="82" t="s">
        <v>53</v>
      </c>
      <c r="R2" s="83"/>
      <c r="S2" s="84"/>
      <c r="T2" s="82" t="s">
        <v>54</v>
      </c>
      <c r="U2" s="83"/>
      <c r="V2" s="84"/>
      <c r="W2" s="82" t="s">
        <v>56</v>
      </c>
      <c r="X2" s="83"/>
      <c r="Y2" s="84"/>
      <c r="Z2" s="82" t="s">
        <v>57</v>
      </c>
      <c r="AA2" s="83"/>
      <c r="AB2" s="84"/>
      <c r="AC2" s="82" t="s">
        <v>58</v>
      </c>
      <c r="AD2" s="83"/>
      <c r="AE2" s="84"/>
      <c r="AF2" s="82" t="s">
        <v>59</v>
      </c>
      <c r="AG2" s="83"/>
      <c r="AH2" s="84"/>
      <c r="AI2" s="82" t="s">
        <v>60</v>
      </c>
      <c r="AJ2" s="83"/>
      <c r="AK2" s="84"/>
      <c r="AL2" s="82" t="s">
        <v>61</v>
      </c>
      <c r="AM2" s="83"/>
      <c r="AN2" s="84"/>
    </row>
    <row r="3" spans="1:40" ht="58.5" customHeight="1" x14ac:dyDescent="0.3">
      <c r="A3" s="101" t="s">
        <v>0</v>
      </c>
      <c r="B3" s="102"/>
      <c r="C3" s="103" t="s">
        <v>2</v>
      </c>
      <c r="D3" s="104"/>
      <c r="E3" s="105"/>
      <c r="F3" s="57"/>
      <c r="G3" s="42" t="s">
        <v>49</v>
      </c>
      <c r="H3" s="65" t="s">
        <v>29</v>
      </c>
      <c r="I3" s="66"/>
      <c r="J3" s="67" t="s">
        <v>55</v>
      </c>
      <c r="K3" s="65" t="s">
        <v>29</v>
      </c>
      <c r="L3" s="66"/>
      <c r="M3" s="67" t="s">
        <v>55</v>
      </c>
      <c r="N3" s="65" t="s">
        <v>29</v>
      </c>
      <c r="O3" s="66"/>
      <c r="P3" s="67" t="s">
        <v>55</v>
      </c>
      <c r="Q3" s="65" t="s">
        <v>29</v>
      </c>
      <c r="R3" s="66"/>
      <c r="S3" s="67" t="s">
        <v>9</v>
      </c>
      <c r="T3" s="65" t="s">
        <v>29</v>
      </c>
      <c r="U3" s="66"/>
      <c r="V3" s="67" t="s">
        <v>55</v>
      </c>
      <c r="W3" s="65" t="s">
        <v>29</v>
      </c>
      <c r="X3" s="66"/>
      <c r="Y3" s="67" t="s">
        <v>9</v>
      </c>
      <c r="Z3" s="65" t="s">
        <v>29</v>
      </c>
      <c r="AA3" s="66"/>
      <c r="AB3" s="67" t="s">
        <v>62</v>
      </c>
      <c r="AC3" s="65" t="s">
        <v>29</v>
      </c>
      <c r="AD3" s="66"/>
      <c r="AE3" s="67" t="s">
        <v>9</v>
      </c>
      <c r="AF3" s="65" t="s">
        <v>29</v>
      </c>
      <c r="AG3" s="66"/>
      <c r="AH3" s="67" t="s">
        <v>9</v>
      </c>
      <c r="AI3" s="65" t="s">
        <v>29</v>
      </c>
      <c r="AJ3" s="66"/>
      <c r="AK3" s="67" t="s">
        <v>9</v>
      </c>
      <c r="AL3" s="65" t="s">
        <v>29</v>
      </c>
      <c r="AM3" s="66"/>
      <c r="AN3" s="67" t="s">
        <v>9</v>
      </c>
    </row>
    <row r="4" spans="1:40" ht="30" customHeight="1" x14ac:dyDescent="0.3">
      <c r="A4" s="101" t="s">
        <v>1</v>
      </c>
      <c r="B4" s="102"/>
      <c r="C4" s="106" t="s">
        <v>3</v>
      </c>
      <c r="D4" s="107"/>
      <c r="E4" s="108"/>
      <c r="F4" s="58" t="s">
        <v>43</v>
      </c>
      <c r="G4" s="50"/>
      <c r="H4" s="65" t="s">
        <v>27</v>
      </c>
      <c r="I4" s="66"/>
      <c r="J4" s="85"/>
      <c r="K4" s="65" t="s">
        <v>27</v>
      </c>
      <c r="L4" s="66"/>
      <c r="M4" s="85"/>
      <c r="N4" s="65" t="s">
        <v>27</v>
      </c>
      <c r="O4" s="66"/>
      <c r="P4" s="85"/>
      <c r="Q4" s="65" t="s">
        <v>27</v>
      </c>
      <c r="R4" s="66"/>
      <c r="S4" s="85"/>
      <c r="T4" s="65" t="s">
        <v>27</v>
      </c>
      <c r="U4" s="66"/>
      <c r="V4" s="85"/>
      <c r="W4" s="65" t="s">
        <v>27</v>
      </c>
      <c r="X4" s="66"/>
      <c r="Y4" s="85"/>
      <c r="Z4" s="65" t="s">
        <v>27</v>
      </c>
      <c r="AA4" s="66"/>
      <c r="AB4" s="85"/>
      <c r="AC4" s="65" t="s">
        <v>27</v>
      </c>
      <c r="AD4" s="66"/>
      <c r="AE4" s="85"/>
      <c r="AF4" s="65" t="s">
        <v>27</v>
      </c>
      <c r="AG4" s="66"/>
      <c r="AH4" s="85"/>
      <c r="AI4" s="65" t="s">
        <v>27</v>
      </c>
      <c r="AJ4" s="66"/>
      <c r="AK4" s="85"/>
      <c r="AL4" s="65" t="s">
        <v>27</v>
      </c>
      <c r="AM4" s="66"/>
      <c r="AN4" s="85"/>
    </row>
    <row r="5" spans="1:40" s="5" customFormat="1" ht="17.25" customHeight="1" x14ac:dyDescent="0.25">
      <c r="A5" s="100" t="s">
        <v>5</v>
      </c>
      <c r="B5" s="100"/>
      <c r="C5" s="89" t="s">
        <v>14</v>
      </c>
      <c r="D5" s="89"/>
      <c r="E5" s="89"/>
      <c r="F5" s="41" t="s">
        <v>44</v>
      </c>
      <c r="G5" s="51">
        <v>139700</v>
      </c>
      <c r="H5" s="79">
        <v>0.19</v>
      </c>
      <c r="I5" s="79"/>
      <c r="J5" s="33">
        <f>SUM(G5*H5)</f>
        <v>26543</v>
      </c>
      <c r="K5" s="79">
        <v>0.17710000000000001</v>
      </c>
      <c r="L5" s="79"/>
      <c r="M5" s="33">
        <f>SUM(G5*K5)</f>
        <v>24740.870000000003</v>
      </c>
      <c r="N5" s="79">
        <v>0.22500000000000001</v>
      </c>
      <c r="O5" s="79"/>
      <c r="P5" s="33">
        <f>SUM(G5*N5)</f>
        <v>31432.5</v>
      </c>
      <c r="Q5" s="79">
        <v>0.1799</v>
      </c>
      <c r="R5" s="79"/>
      <c r="S5" s="33">
        <f>SUM(G5*Q5)</f>
        <v>25132.03</v>
      </c>
      <c r="T5" s="79">
        <v>0.24</v>
      </c>
      <c r="U5" s="79"/>
      <c r="V5" s="33">
        <f>SUM(G5*T5)</f>
        <v>33528</v>
      </c>
      <c r="W5" s="79">
        <v>0.42</v>
      </c>
      <c r="X5" s="79"/>
      <c r="Y5" s="33">
        <f>SUM(G5*W5)</f>
        <v>58674</v>
      </c>
      <c r="Z5" s="79">
        <v>0.23</v>
      </c>
      <c r="AA5" s="79"/>
      <c r="AB5" s="33">
        <f>SUM(G5*Z5)</f>
        <v>32131</v>
      </c>
      <c r="AC5" s="79">
        <v>0.49</v>
      </c>
      <c r="AD5" s="79"/>
      <c r="AE5" s="33">
        <f>SUM(G5*AC5)</f>
        <v>68453</v>
      </c>
      <c r="AF5" s="79">
        <v>0.25</v>
      </c>
      <c r="AG5" s="79"/>
      <c r="AH5" s="33">
        <f>SUM(G5*AF5)</f>
        <v>34925</v>
      </c>
      <c r="AI5" s="79" t="s">
        <v>50</v>
      </c>
      <c r="AJ5" s="79"/>
      <c r="AK5" s="33" t="s">
        <v>50</v>
      </c>
      <c r="AL5" s="79">
        <v>0.1699</v>
      </c>
      <c r="AM5" s="79"/>
      <c r="AN5" s="53">
        <f>SUM(G5*AL5)</f>
        <v>23735.03</v>
      </c>
    </row>
    <row r="6" spans="1:40" s="5" customFormat="1" ht="17.25" customHeight="1" x14ac:dyDescent="0.25">
      <c r="A6" s="100"/>
      <c r="B6" s="100"/>
      <c r="C6" s="89" t="s">
        <v>15</v>
      </c>
      <c r="D6" s="89"/>
      <c r="E6" s="89"/>
      <c r="F6" s="41" t="s">
        <v>45</v>
      </c>
      <c r="G6" s="51">
        <v>31100</v>
      </c>
      <c r="H6" s="79">
        <v>0.25</v>
      </c>
      <c r="I6" s="79"/>
      <c r="J6" s="33">
        <f>SUM(G6*H6)</f>
        <v>7775</v>
      </c>
      <c r="K6" s="79">
        <v>0.16</v>
      </c>
      <c r="L6" s="79"/>
      <c r="M6" s="33">
        <f>SUM(G6*K6)</f>
        <v>4976</v>
      </c>
      <c r="N6" s="79" t="s">
        <v>50</v>
      </c>
      <c r="O6" s="79"/>
      <c r="P6" s="33" t="s">
        <v>50</v>
      </c>
      <c r="Q6" s="79">
        <v>0.16</v>
      </c>
      <c r="R6" s="79"/>
      <c r="S6" s="33">
        <f>SUM(G6*Q6)</f>
        <v>4976</v>
      </c>
      <c r="T6" s="79" t="s">
        <v>50</v>
      </c>
      <c r="U6" s="79"/>
      <c r="V6" s="33" t="s">
        <v>50</v>
      </c>
      <c r="W6" s="79" t="s">
        <v>50</v>
      </c>
      <c r="X6" s="79"/>
      <c r="Y6" s="33" t="s">
        <v>50</v>
      </c>
      <c r="Z6" s="79">
        <v>0.26</v>
      </c>
      <c r="AA6" s="79"/>
      <c r="AB6" s="33">
        <f>SUM(G6*Z6)</f>
        <v>8086</v>
      </c>
      <c r="AC6" s="79">
        <v>0.37</v>
      </c>
      <c r="AD6" s="79"/>
      <c r="AE6" s="33">
        <f>SUM(G6*AC6)</f>
        <v>11507</v>
      </c>
      <c r="AF6" s="79">
        <v>0.25</v>
      </c>
      <c r="AG6" s="79"/>
      <c r="AH6" s="33">
        <f>SUM(G6*AF6)</f>
        <v>7775</v>
      </c>
      <c r="AI6" s="79" t="s">
        <v>50</v>
      </c>
      <c r="AJ6" s="79"/>
      <c r="AK6" s="33" t="s">
        <v>50</v>
      </c>
      <c r="AL6" s="79">
        <v>0.189</v>
      </c>
      <c r="AM6" s="79"/>
      <c r="AN6" s="53">
        <f>SUM(G6*AL6)</f>
        <v>5877.9</v>
      </c>
    </row>
    <row r="7" spans="1:40" s="5" customFormat="1" ht="17.25" customHeight="1" x14ac:dyDescent="0.25">
      <c r="A7" s="100"/>
      <c r="B7" s="100"/>
      <c r="C7" s="89"/>
      <c r="D7" s="89"/>
      <c r="E7" s="89"/>
      <c r="F7" s="41"/>
      <c r="G7" s="41"/>
      <c r="H7" s="86" t="s">
        <v>8</v>
      </c>
      <c r="I7" s="86"/>
      <c r="J7" s="34">
        <f>SUM(J5:J6)</f>
        <v>34318</v>
      </c>
      <c r="K7" s="86"/>
      <c r="L7" s="86"/>
      <c r="M7" s="40">
        <f>SUM(M5:M6)</f>
        <v>29716.870000000003</v>
      </c>
      <c r="N7" s="86" t="s">
        <v>8</v>
      </c>
      <c r="O7" s="86"/>
      <c r="P7" s="40">
        <f>SUM(P5:P6)</f>
        <v>31432.5</v>
      </c>
      <c r="Q7" s="86" t="s">
        <v>8</v>
      </c>
      <c r="R7" s="86"/>
      <c r="S7" s="40">
        <f>SUM(S5:S6)</f>
        <v>30108.03</v>
      </c>
      <c r="T7" s="86" t="s">
        <v>8</v>
      </c>
      <c r="U7" s="86"/>
      <c r="V7" s="40">
        <f>SUM(V5:V6)</f>
        <v>33528</v>
      </c>
      <c r="W7" s="86" t="s">
        <v>8</v>
      </c>
      <c r="X7" s="86"/>
      <c r="Y7" s="40">
        <f>SUM(Y5:Y6)</f>
        <v>58674</v>
      </c>
      <c r="Z7" s="86" t="s">
        <v>8</v>
      </c>
      <c r="AA7" s="86"/>
      <c r="AB7" s="40">
        <f>SUM(AB5:AB6)</f>
        <v>40217</v>
      </c>
      <c r="AC7" s="86" t="s">
        <v>8</v>
      </c>
      <c r="AD7" s="86"/>
      <c r="AE7" s="40">
        <f>SUM(AE5:AE6)</f>
        <v>79960</v>
      </c>
      <c r="AF7" s="86" t="s">
        <v>8</v>
      </c>
      <c r="AG7" s="86"/>
      <c r="AH7" s="40">
        <f>SUM(AH5:AH6)</f>
        <v>42700</v>
      </c>
      <c r="AI7" s="86" t="s">
        <v>8</v>
      </c>
      <c r="AJ7" s="86"/>
      <c r="AK7" s="40">
        <f>SUM(AK5:AK6)</f>
        <v>0</v>
      </c>
      <c r="AL7" s="86" t="s">
        <v>8</v>
      </c>
      <c r="AM7" s="86"/>
      <c r="AN7" s="54">
        <f>SUM(AN5:AN6)</f>
        <v>29612.93</v>
      </c>
    </row>
    <row r="8" spans="1:40" s="16" customFormat="1" ht="17.25" customHeight="1" x14ac:dyDescent="0.25">
      <c r="A8" s="100" t="s">
        <v>4</v>
      </c>
      <c r="B8" s="100"/>
      <c r="C8" s="89" t="s">
        <v>16</v>
      </c>
      <c r="D8" s="89"/>
      <c r="E8" s="89"/>
      <c r="F8" s="41" t="s">
        <v>44</v>
      </c>
      <c r="G8" s="51">
        <v>628000</v>
      </c>
      <c r="H8" s="79">
        <v>0.23</v>
      </c>
      <c r="I8" s="79"/>
      <c r="J8" s="33">
        <f>SUM(G8*H8)</f>
        <v>144440</v>
      </c>
      <c r="K8" s="79">
        <v>0.1888</v>
      </c>
      <c r="L8" s="79"/>
      <c r="M8" s="33">
        <f>SUM(G8*K8)</f>
        <v>118566.39999999999</v>
      </c>
      <c r="N8" s="79" t="s">
        <v>50</v>
      </c>
      <c r="O8" s="79"/>
      <c r="P8" s="33" t="s">
        <v>50</v>
      </c>
      <c r="Q8" s="79">
        <v>0.1799</v>
      </c>
      <c r="R8" s="79"/>
      <c r="S8" s="53">
        <f>SUM(G8*Q8)</f>
        <v>112977.2</v>
      </c>
      <c r="T8" s="79">
        <v>0.25</v>
      </c>
      <c r="U8" s="79"/>
      <c r="V8" s="33">
        <f>SUM(G8*T8)</f>
        <v>157000</v>
      </c>
      <c r="W8" s="79">
        <v>0.37</v>
      </c>
      <c r="X8" s="79"/>
      <c r="Y8" s="33">
        <f>SUM(G8*W8)</f>
        <v>232360</v>
      </c>
      <c r="Z8" s="79">
        <v>0.23</v>
      </c>
      <c r="AA8" s="79"/>
      <c r="AB8" s="33">
        <f>SUM(G8*Z8)</f>
        <v>144440</v>
      </c>
      <c r="AC8" s="79">
        <v>0.47</v>
      </c>
      <c r="AD8" s="79"/>
      <c r="AE8" s="33">
        <f>SUM(G8*AC8)</f>
        <v>295160</v>
      </c>
      <c r="AF8" s="79">
        <v>0.23</v>
      </c>
      <c r="AG8" s="79"/>
      <c r="AH8" s="33">
        <f>SUM(G8*AF8)</f>
        <v>144440</v>
      </c>
      <c r="AI8" s="79" t="s">
        <v>50</v>
      </c>
      <c r="AJ8" s="79"/>
      <c r="AK8" s="33" t="s">
        <v>50</v>
      </c>
      <c r="AL8" s="79">
        <v>0.20979999999999999</v>
      </c>
      <c r="AM8" s="79"/>
      <c r="AN8" s="33">
        <f>SUM(G8*AL8)</f>
        <v>131754.4</v>
      </c>
    </row>
    <row r="9" spans="1:40" s="16" customFormat="1" ht="26.5" customHeight="1" x14ac:dyDescent="0.25">
      <c r="A9" s="100"/>
      <c r="B9" s="100"/>
      <c r="C9" s="89"/>
      <c r="D9" s="89"/>
      <c r="E9" s="89"/>
      <c r="F9" s="41" t="s">
        <v>46</v>
      </c>
      <c r="G9" s="41">
        <v>193</v>
      </c>
      <c r="H9" s="79">
        <v>245</v>
      </c>
      <c r="I9" s="79"/>
      <c r="J9" s="33">
        <f>SUM(G9*H9)</f>
        <v>47285</v>
      </c>
      <c r="K9" s="79">
        <v>170</v>
      </c>
      <c r="L9" s="79"/>
      <c r="M9" s="33">
        <f>SUM(G9*K9)</f>
        <v>32810</v>
      </c>
      <c r="N9" s="79" t="s">
        <v>50</v>
      </c>
      <c r="O9" s="79"/>
      <c r="P9" s="33" t="s">
        <v>50</v>
      </c>
      <c r="Q9" s="79">
        <v>170</v>
      </c>
      <c r="R9" s="79"/>
      <c r="S9" s="53">
        <f>SUM(G9*Q9)</f>
        <v>32810</v>
      </c>
      <c r="T9" s="79" t="s">
        <v>50</v>
      </c>
      <c r="U9" s="79"/>
      <c r="V9" s="33" t="s">
        <v>50</v>
      </c>
      <c r="W9" s="79" t="s">
        <v>50</v>
      </c>
      <c r="X9" s="79"/>
      <c r="Y9" s="33" t="s">
        <v>50</v>
      </c>
      <c r="Z9" s="79">
        <v>280</v>
      </c>
      <c r="AA9" s="79"/>
      <c r="AB9" s="33">
        <f>SUM(G9*Z9)</f>
        <v>54040</v>
      </c>
      <c r="AC9" s="79">
        <v>219</v>
      </c>
      <c r="AD9" s="79"/>
      <c r="AE9" s="33">
        <f>SUM(G9*AC9)</f>
        <v>42267</v>
      </c>
      <c r="AF9" s="79">
        <v>250</v>
      </c>
      <c r="AG9" s="79"/>
      <c r="AH9" s="33">
        <f>SUM(G9*AF9)</f>
        <v>48250</v>
      </c>
      <c r="AI9" s="79" t="s">
        <v>50</v>
      </c>
      <c r="AJ9" s="79"/>
      <c r="AK9" s="33" t="s">
        <v>50</v>
      </c>
      <c r="AL9" s="79">
        <v>148.72</v>
      </c>
      <c r="AM9" s="79"/>
      <c r="AN9" s="33">
        <f>SUM(G9*AL9)</f>
        <v>28702.959999999999</v>
      </c>
    </row>
    <row r="10" spans="1:40" s="16" customFormat="1" ht="17.25" customHeight="1" x14ac:dyDescent="0.25">
      <c r="A10" s="100"/>
      <c r="B10" s="100"/>
      <c r="C10" s="89" t="s">
        <v>17</v>
      </c>
      <c r="D10" s="89"/>
      <c r="E10" s="89"/>
      <c r="F10" s="41"/>
      <c r="G10" s="41"/>
      <c r="H10" s="86" t="s">
        <v>8</v>
      </c>
      <c r="I10" s="86"/>
      <c r="J10" s="34">
        <f>SUM(J8:J9)</f>
        <v>191725</v>
      </c>
      <c r="K10" s="86" t="s">
        <v>8</v>
      </c>
      <c r="L10" s="86"/>
      <c r="M10" s="40">
        <f>SUM(M8:M9)</f>
        <v>151376.4</v>
      </c>
      <c r="N10" s="86" t="s">
        <v>8</v>
      </c>
      <c r="O10" s="86"/>
      <c r="P10" s="40">
        <f>SUM(P8:P9)</f>
        <v>0</v>
      </c>
      <c r="Q10" s="86" t="s">
        <v>8</v>
      </c>
      <c r="R10" s="86"/>
      <c r="S10" s="54">
        <f>SUM(S8:S9)</f>
        <v>145787.20000000001</v>
      </c>
      <c r="T10" s="86" t="s">
        <v>8</v>
      </c>
      <c r="U10" s="86"/>
      <c r="V10" s="40">
        <f>SUM(V8:V9)</f>
        <v>157000</v>
      </c>
      <c r="W10" s="86" t="s">
        <v>8</v>
      </c>
      <c r="X10" s="86"/>
      <c r="Y10" s="40">
        <f>SUM(Y8:Y9)</f>
        <v>232360</v>
      </c>
      <c r="Z10" s="86" t="s">
        <v>8</v>
      </c>
      <c r="AA10" s="86"/>
      <c r="AB10" s="40">
        <f>SUM(AB8:AB9)</f>
        <v>198480</v>
      </c>
      <c r="AC10" s="86" t="s">
        <v>8</v>
      </c>
      <c r="AD10" s="86"/>
      <c r="AE10" s="40">
        <f>SUM(AE8:AE9)</f>
        <v>337427</v>
      </c>
      <c r="AF10" s="86" t="s">
        <v>8</v>
      </c>
      <c r="AG10" s="86"/>
      <c r="AH10" s="40">
        <f>SUM(AH8:AH9)</f>
        <v>192690</v>
      </c>
      <c r="AI10" s="86" t="s">
        <v>8</v>
      </c>
      <c r="AJ10" s="86"/>
      <c r="AK10" s="40">
        <f>SUM(AK8:AK9)</f>
        <v>0</v>
      </c>
      <c r="AL10" s="86" t="s">
        <v>8</v>
      </c>
      <c r="AM10" s="86"/>
      <c r="AN10" s="40">
        <f>SUM(AN8:AN9)</f>
        <v>160457.35999999999</v>
      </c>
    </row>
    <row r="11" spans="1:40" s="5" customFormat="1" ht="17.25" customHeight="1" x14ac:dyDescent="0.25">
      <c r="A11" s="100" t="s">
        <v>6</v>
      </c>
      <c r="B11" s="100"/>
      <c r="C11" s="89" t="s">
        <v>20</v>
      </c>
      <c r="D11" s="89"/>
      <c r="E11" s="89"/>
      <c r="F11" s="41" t="s">
        <v>44</v>
      </c>
      <c r="G11" s="51">
        <v>374600</v>
      </c>
      <c r="H11" s="79">
        <v>0.22</v>
      </c>
      <c r="I11" s="79"/>
      <c r="J11" s="33">
        <f>SUM(G11*H11)</f>
        <v>82412</v>
      </c>
      <c r="K11" s="79">
        <v>0.19789999999999999</v>
      </c>
      <c r="L11" s="79"/>
      <c r="M11" s="33">
        <f>SUM(G11*K11)</f>
        <v>74133.34</v>
      </c>
      <c r="N11" s="79">
        <v>0.22</v>
      </c>
      <c r="O11" s="79"/>
      <c r="P11" s="33">
        <f>SUM(G11*N11)</f>
        <v>82412</v>
      </c>
      <c r="Q11" s="79">
        <v>0.1799</v>
      </c>
      <c r="R11" s="79"/>
      <c r="S11" s="53">
        <f>SUM(G11*Q11)</f>
        <v>67390.540000000008</v>
      </c>
      <c r="T11" s="79">
        <v>0.28000000000000003</v>
      </c>
      <c r="U11" s="79"/>
      <c r="V11" s="33">
        <f>SUM(G11*T11)</f>
        <v>104888.00000000001</v>
      </c>
      <c r="W11" s="79">
        <v>0.35</v>
      </c>
      <c r="X11" s="79"/>
      <c r="Y11" s="33">
        <f>SUM(G11*W11)</f>
        <v>131110</v>
      </c>
      <c r="Z11" s="79">
        <v>0.23</v>
      </c>
      <c r="AA11" s="79"/>
      <c r="AB11" s="33">
        <f>SUM(G11*Z11)</f>
        <v>86158</v>
      </c>
      <c r="AC11" s="79">
        <v>0.47</v>
      </c>
      <c r="AD11" s="79"/>
      <c r="AE11" s="33">
        <f>SUM(G11*AC11)</f>
        <v>176062</v>
      </c>
      <c r="AF11" s="79">
        <v>0.25</v>
      </c>
      <c r="AG11" s="79"/>
      <c r="AH11" s="33">
        <f>SUM(G11*AF11)</f>
        <v>93650</v>
      </c>
      <c r="AI11" s="79" t="s">
        <v>50</v>
      </c>
      <c r="AJ11" s="79"/>
      <c r="AK11" s="33" t="s">
        <v>50</v>
      </c>
      <c r="AL11" s="79">
        <v>0.1799</v>
      </c>
      <c r="AM11" s="79"/>
      <c r="AN11" s="33">
        <f>SUM(G11*AL11)</f>
        <v>67390.540000000008</v>
      </c>
    </row>
    <row r="12" spans="1:40" s="5" customFormat="1" ht="26.5" customHeight="1" x14ac:dyDescent="0.25">
      <c r="A12" s="100"/>
      <c r="B12" s="100"/>
      <c r="C12" s="89"/>
      <c r="D12" s="89"/>
      <c r="E12" s="89"/>
      <c r="F12" s="41" t="s">
        <v>47</v>
      </c>
      <c r="G12" s="41">
        <v>251</v>
      </c>
      <c r="H12" s="79">
        <v>188</v>
      </c>
      <c r="I12" s="79"/>
      <c r="J12" s="33">
        <f>SUM(G12*H12)</f>
        <v>47188</v>
      </c>
      <c r="K12" s="79">
        <v>70</v>
      </c>
      <c r="L12" s="79"/>
      <c r="M12" s="33">
        <f>SUM(G12*K12)</f>
        <v>17570</v>
      </c>
      <c r="N12" s="79" t="s">
        <v>50</v>
      </c>
      <c r="O12" s="79"/>
      <c r="P12" s="33" t="s">
        <v>50</v>
      </c>
      <c r="Q12" s="79">
        <v>70</v>
      </c>
      <c r="R12" s="79"/>
      <c r="S12" s="53">
        <f>SUM(G12*Q12)</f>
        <v>17570</v>
      </c>
      <c r="T12" s="79" t="s">
        <v>50</v>
      </c>
      <c r="U12" s="79"/>
      <c r="V12" s="33" t="s">
        <v>50</v>
      </c>
      <c r="W12" s="79" t="s">
        <v>50</v>
      </c>
      <c r="X12" s="79"/>
      <c r="Y12" s="33" t="s">
        <v>50</v>
      </c>
      <c r="Z12" s="79">
        <v>280</v>
      </c>
      <c r="AA12" s="79"/>
      <c r="AB12" s="33">
        <f>SUM(G12*Z12)</f>
        <v>70280</v>
      </c>
      <c r="AC12" s="79">
        <v>272</v>
      </c>
      <c r="AD12" s="79"/>
      <c r="AE12" s="33">
        <f>SUM(G12*AC12)</f>
        <v>68272</v>
      </c>
      <c r="AF12" s="79">
        <v>250</v>
      </c>
      <c r="AG12" s="79"/>
      <c r="AH12" s="33">
        <f>SUM(G12*AF12)</f>
        <v>62750</v>
      </c>
      <c r="AI12" s="79" t="s">
        <v>50</v>
      </c>
      <c r="AJ12" s="79"/>
      <c r="AK12" s="33" t="s">
        <v>50</v>
      </c>
      <c r="AL12" s="79">
        <v>135.16</v>
      </c>
      <c r="AM12" s="79"/>
      <c r="AN12" s="33">
        <f>SUM(G12*AL12)</f>
        <v>33925.159999999996</v>
      </c>
    </row>
    <row r="13" spans="1:40" s="5" customFormat="1" ht="17.25" customHeight="1" x14ac:dyDescent="0.25">
      <c r="A13" s="100"/>
      <c r="B13" s="100"/>
      <c r="C13" s="89" t="s">
        <v>21</v>
      </c>
      <c r="D13" s="89"/>
      <c r="E13" s="89"/>
      <c r="F13" s="41"/>
      <c r="G13" s="41"/>
      <c r="H13" s="86" t="s">
        <v>8</v>
      </c>
      <c r="I13" s="86"/>
      <c r="J13" s="34">
        <f>SUM(J11:J12)</f>
        <v>129600</v>
      </c>
      <c r="K13" s="86" t="s">
        <v>8</v>
      </c>
      <c r="L13" s="86"/>
      <c r="M13" s="59">
        <f>SUM(M11:M12)</f>
        <v>91703.34</v>
      </c>
      <c r="N13" s="86" t="s">
        <v>8</v>
      </c>
      <c r="O13" s="86"/>
      <c r="P13" s="40">
        <f>SUM(P11:P12)</f>
        <v>82412</v>
      </c>
      <c r="Q13" s="86" t="s">
        <v>8</v>
      </c>
      <c r="R13" s="86"/>
      <c r="S13" s="60">
        <f>SUM(S11:S12)</f>
        <v>84960.540000000008</v>
      </c>
      <c r="T13" s="86" t="s">
        <v>8</v>
      </c>
      <c r="U13" s="86"/>
      <c r="V13" s="40">
        <f>SUM(V11:V12)</f>
        <v>104888.00000000001</v>
      </c>
      <c r="W13" s="86" t="s">
        <v>8</v>
      </c>
      <c r="X13" s="86"/>
      <c r="Y13" s="40">
        <f>SUM(Y11:Y12)</f>
        <v>131110</v>
      </c>
      <c r="Z13" s="86" t="s">
        <v>8</v>
      </c>
      <c r="AA13" s="86"/>
      <c r="AB13" s="40">
        <f>SUM(AB11:AB12)</f>
        <v>156438</v>
      </c>
      <c r="AC13" s="86" t="s">
        <v>8</v>
      </c>
      <c r="AD13" s="86"/>
      <c r="AE13" s="40">
        <f>SUM(AE11:AE12)</f>
        <v>244334</v>
      </c>
      <c r="AF13" s="86" t="s">
        <v>8</v>
      </c>
      <c r="AG13" s="86"/>
      <c r="AH13" s="40">
        <f>SUM(AH11:AH12)</f>
        <v>156400</v>
      </c>
      <c r="AI13" s="86" t="s">
        <v>8</v>
      </c>
      <c r="AJ13" s="86"/>
      <c r="AK13" s="40">
        <f>SUM(AK11:AK12)</f>
        <v>0</v>
      </c>
      <c r="AL13" s="86" t="s">
        <v>8</v>
      </c>
      <c r="AM13" s="86"/>
      <c r="AN13" s="40">
        <f>SUM(AN11:AN12)</f>
        <v>101315.70000000001</v>
      </c>
    </row>
    <row r="14" spans="1:40" s="5" customFormat="1" ht="17.25" customHeight="1" x14ac:dyDescent="0.25">
      <c r="A14" s="100" t="s">
        <v>7</v>
      </c>
      <c r="B14" s="100"/>
      <c r="C14" s="89" t="s">
        <v>18</v>
      </c>
      <c r="D14" s="89"/>
      <c r="E14" s="89"/>
      <c r="F14" s="41" t="s">
        <v>44</v>
      </c>
      <c r="G14" s="51">
        <v>124200</v>
      </c>
      <c r="H14" s="79">
        <v>0.23</v>
      </c>
      <c r="I14" s="79"/>
      <c r="J14" s="33">
        <f>SUM(G14*H14)</f>
        <v>28566</v>
      </c>
      <c r="K14" s="79" t="s">
        <v>50</v>
      </c>
      <c r="L14" s="79"/>
      <c r="M14" s="33" t="s">
        <v>50</v>
      </c>
      <c r="N14" s="79">
        <v>0.22</v>
      </c>
      <c r="O14" s="79"/>
      <c r="P14" s="33">
        <f>SUM(G14*N14)</f>
        <v>27324</v>
      </c>
      <c r="Q14" s="79">
        <v>0.24990000000000001</v>
      </c>
      <c r="R14" s="79"/>
      <c r="S14" s="33">
        <f>SUM(G14*Q14)</f>
        <v>31037.58</v>
      </c>
      <c r="T14" s="79">
        <v>0.24</v>
      </c>
      <c r="U14" s="79"/>
      <c r="V14" s="33">
        <f>SUM(G14*T14)</f>
        <v>29808</v>
      </c>
      <c r="W14" s="79">
        <v>0.2</v>
      </c>
      <c r="X14" s="79"/>
      <c r="Y14" s="33">
        <f>SUM(G14*W14)</f>
        <v>24840</v>
      </c>
      <c r="Z14" s="79">
        <v>0.22</v>
      </c>
      <c r="AA14" s="79"/>
      <c r="AB14" s="33">
        <f>SUM(G14*Z14)</f>
        <v>27324</v>
      </c>
      <c r="AC14" s="79">
        <v>0.625</v>
      </c>
      <c r="AD14" s="79"/>
      <c r="AE14" s="33">
        <f>SUM(G14*AC14)</f>
        <v>77625</v>
      </c>
      <c r="AF14" s="79">
        <v>0.22</v>
      </c>
      <c r="AG14" s="79"/>
      <c r="AH14" s="33">
        <f>SUM(G14*AF14)</f>
        <v>27324</v>
      </c>
      <c r="AI14" s="79">
        <v>0.28000000000000003</v>
      </c>
      <c r="AJ14" s="79"/>
      <c r="AK14" s="33">
        <f>SUM(G14*AI14)</f>
        <v>34776</v>
      </c>
      <c r="AL14" s="79">
        <v>0.16980000000000001</v>
      </c>
      <c r="AM14" s="79"/>
      <c r="AN14" s="53">
        <f>SUM(G14*AL14)</f>
        <v>21089.16</v>
      </c>
    </row>
    <row r="15" spans="1:40" s="5" customFormat="1" ht="17.25" customHeight="1" x14ac:dyDescent="0.25">
      <c r="A15" s="100"/>
      <c r="B15" s="100"/>
      <c r="C15" s="89"/>
      <c r="D15" s="89"/>
      <c r="E15" s="89"/>
      <c r="F15" s="41" t="s">
        <v>48</v>
      </c>
      <c r="G15" s="51">
        <v>22000</v>
      </c>
      <c r="H15" s="79">
        <v>0.35</v>
      </c>
      <c r="I15" s="79"/>
      <c r="J15" s="33">
        <f>SUM(G15*H15)</f>
        <v>7699.9999999999991</v>
      </c>
      <c r="K15" s="79" t="s">
        <v>50</v>
      </c>
      <c r="L15" s="79"/>
      <c r="M15" s="33" t="s">
        <v>50</v>
      </c>
      <c r="N15" s="79">
        <v>0.42</v>
      </c>
      <c r="O15" s="79"/>
      <c r="P15" s="33">
        <f>SUM(G15*N15)</f>
        <v>9240</v>
      </c>
      <c r="Q15" s="79">
        <v>0.34989999999999999</v>
      </c>
      <c r="R15" s="79"/>
      <c r="S15" s="33">
        <f>SUM(G15*Q15)</f>
        <v>7697.8</v>
      </c>
      <c r="T15" s="79">
        <v>0.42</v>
      </c>
      <c r="U15" s="79"/>
      <c r="V15" s="33">
        <f>SUM(G15*T15)</f>
        <v>9240</v>
      </c>
      <c r="W15" s="79">
        <v>0.4</v>
      </c>
      <c r="X15" s="79"/>
      <c r="Y15" s="33">
        <f>SUM(G15*W15)</f>
        <v>8800</v>
      </c>
      <c r="Z15" s="79">
        <v>0.4</v>
      </c>
      <c r="AA15" s="79"/>
      <c r="AB15" s="33">
        <f>SUM(G15*Z15)</f>
        <v>8800</v>
      </c>
      <c r="AC15" s="79">
        <v>0.77</v>
      </c>
      <c r="AD15" s="79"/>
      <c r="AE15" s="33">
        <f>SUM(G15*AC15)</f>
        <v>16940</v>
      </c>
      <c r="AF15" s="79">
        <v>0.45</v>
      </c>
      <c r="AG15" s="79"/>
      <c r="AH15" s="33">
        <f>SUM(G15*AF15)</f>
        <v>9900</v>
      </c>
      <c r="AI15" s="79">
        <v>0.38</v>
      </c>
      <c r="AJ15" s="79"/>
      <c r="AK15" s="33">
        <f>SUM(G15*AI15)</f>
        <v>8360</v>
      </c>
      <c r="AL15" s="79">
        <v>0.38</v>
      </c>
      <c r="AM15" s="79"/>
      <c r="AN15" s="53">
        <f>SUM(G15*AL15)</f>
        <v>8360</v>
      </c>
    </row>
    <row r="16" spans="1:40" s="5" customFormat="1" ht="17.25" customHeight="1" x14ac:dyDescent="0.25">
      <c r="A16" s="100"/>
      <c r="B16" s="100"/>
      <c r="C16" s="89" t="s">
        <v>19</v>
      </c>
      <c r="D16" s="89"/>
      <c r="E16" s="89"/>
      <c r="F16" s="41"/>
      <c r="G16" s="41"/>
      <c r="H16" s="86" t="s">
        <v>8</v>
      </c>
      <c r="I16" s="86"/>
      <c r="J16" s="34">
        <f>SUM(J14:J15)</f>
        <v>36266</v>
      </c>
      <c r="K16" s="86" t="s">
        <v>8</v>
      </c>
      <c r="L16" s="86"/>
      <c r="M16" s="40">
        <f>SUM(M14:M15)</f>
        <v>0</v>
      </c>
      <c r="N16" s="86" t="s">
        <v>8</v>
      </c>
      <c r="O16" s="86"/>
      <c r="P16" s="40">
        <f>SUM(P14:P15)</f>
        <v>36564</v>
      </c>
      <c r="Q16" s="86" t="s">
        <v>8</v>
      </c>
      <c r="R16" s="86"/>
      <c r="S16" s="40">
        <f>SUM(S14:S15)</f>
        <v>38735.380000000005</v>
      </c>
      <c r="T16" s="86" t="s">
        <v>8</v>
      </c>
      <c r="U16" s="86"/>
      <c r="V16" s="40">
        <f>SUM(V14:V15)</f>
        <v>39048</v>
      </c>
      <c r="W16" s="86" t="s">
        <v>8</v>
      </c>
      <c r="X16" s="86"/>
      <c r="Y16" s="62">
        <f>SUM(Y14:Y15)</f>
        <v>33640</v>
      </c>
      <c r="Z16" s="86" t="s">
        <v>8</v>
      </c>
      <c r="AA16" s="86"/>
      <c r="AB16" s="40">
        <f>SUM(AB14:AB15)</f>
        <v>36124</v>
      </c>
      <c r="AC16" s="86" t="s">
        <v>8</v>
      </c>
      <c r="AD16" s="86"/>
      <c r="AE16" s="40">
        <f>SUM(AE14:AE15)</f>
        <v>94565</v>
      </c>
      <c r="AF16" s="86" t="s">
        <v>8</v>
      </c>
      <c r="AG16" s="86"/>
      <c r="AH16" s="40">
        <f>SUM(AH14:AH15)</f>
        <v>37224</v>
      </c>
      <c r="AI16" s="86" t="s">
        <v>8</v>
      </c>
      <c r="AJ16" s="86"/>
      <c r="AK16" s="40">
        <f>SUM(AK14:AK15)</f>
        <v>43136</v>
      </c>
      <c r="AL16" s="86" t="s">
        <v>8</v>
      </c>
      <c r="AM16" s="86"/>
      <c r="AN16" s="61">
        <f>SUM(AN14:AN15)</f>
        <v>29449.16</v>
      </c>
    </row>
    <row r="17" spans="1:40" s="5" customFormat="1" ht="17.25" customHeight="1" x14ac:dyDescent="0.25">
      <c r="A17" s="100" t="s">
        <v>10</v>
      </c>
      <c r="B17" s="100"/>
      <c r="C17" s="89" t="s">
        <v>22</v>
      </c>
      <c r="D17" s="89"/>
      <c r="E17" s="89"/>
      <c r="F17" s="41" t="s">
        <v>44</v>
      </c>
      <c r="G17" s="51">
        <v>282000</v>
      </c>
      <c r="H17" s="79">
        <v>0.25</v>
      </c>
      <c r="I17" s="79"/>
      <c r="J17" s="35">
        <f>SUM(G17*H17)</f>
        <v>70500</v>
      </c>
      <c r="K17" s="79" t="s">
        <v>50</v>
      </c>
      <c r="L17" s="79"/>
      <c r="M17" s="35" t="s">
        <v>50</v>
      </c>
      <c r="N17" s="79">
        <v>0.21</v>
      </c>
      <c r="O17" s="79"/>
      <c r="P17" s="35">
        <f>SUM(G17*N17)</f>
        <v>59220</v>
      </c>
      <c r="Q17" s="79">
        <v>0.1799</v>
      </c>
      <c r="R17" s="79"/>
      <c r="S17" s="55">
        <f>SUM(G17*Q17)</f>
        <v>50731.8</v>
      </c>
      <c r="T17" s="79">
        <v>0.25</v>
      </c>
      <c r="U17" s="79"/>
      <c r="V17" s="35">
        <f>SUM(G17*T17)</f>
        <v>70500</v>
      </c>
      <c r="W17" s="79">
        <v>0.2</v>
      </c>
      <c r="X17" s="79"/>
      <c r="Y17" s="35">
        <f>SUM(G17*W17)</f>
        <v>56400</v>
      </c>
      <c r="Z17" s="79">
        <v>0.23</v>
      </c>
      <c r="AA17" s="79"/>
      <c r="AB17" s="35">
        <f>SUM(G17*Z17)</f>
        <v>64860</v>
      </c>
      <c r="AC17" s="79">
        <v>0.49</v>
      </c>
      <c r="AD17" s="79"/>
      <c r="AE17" s="35">
        <f>SUM(G17*AC17)</f>
        <v>138180</v>
      </c>
      <c r="AF17" s="79">
        <v>0.22</v>
      </c>
      <c r="AG17" s="79"/>
      <c r="AH17" s="35">
        <f>SUM(G17*AF17)</f>
        <v>62040</v>
      </c>
      <c r="AI17" s="79">
        <v>0.28000000000000003</v>
      </c>
      <c r="AJ17" s="79"/>
      <c r="AK17" s="35">
        <f>SUM(G17*AI17)</f>
        <v>78960.000000000015</v>
      </c>
      <c r="AL17" s="79">
        <v>0.1799</v>
      </c>
      <c r="AM17" s="79"/>
      <c r="AN17" s="35">
        <f>SUM(G17*AL17)</f>
        <v>50731.8</v>
      </c>
    </row>
    <row r="18" spans="1:40" s="5" customFormat="1" ht="17.25" customHeight="1" x14ac:dyDescent="0.25">
      <c r="A18" s="100"/>
      <c r="B18" s="100"/>
      <c r="C18" s="89"/>
      <c r="D18" s="89"/>
      <c r="E18" s="89"/>
      <c r="F18" s="41" t="s">
        <v>48</v>
      </c>
      <c r="G18" s="51">
        <v>26000</v>
      </c>
      <c r="H18" s="79">
        <v>0.35</v>
      </c>
      <c r="I18" s="79"/>
      <c r="J18" s="35">
        <f>SUM(G18*H18)</f>
        <v>9100</v>
      </c>
      <c r="K18" s="79" t="s">
        <v>50</v>
      </c>
      <c r="L18" s="79"/>
      <c r="M18" s="35" t="s">
        <v>50</v>
      </c>
      <c r="N18" s="79">
        <v>0.42</v>
      </c>
      <c r="O18" s="79"/>
      <c r="P18" s="35">
        <f>SUM(G18*N18)</f>
        <v>10920</v>
      </c>
      <c r="Q18" s="79">
        <v>0.34989999999999999</v>
      </c>
      <c r="R18" s="79"/>
      <c r="S18" s="55">
        <f>SUM(G18*Q18)</f>
        <v>9097.4</v>
      </c>
      <c r="T18" s="79">
        <v>0.42</v>
      </c>
      <c r="U18" s="79"/>
      <c r="V18" s="35">
        <f>SUM(G18*T18)</f>
        <v>10920</v>
      </c>
      <c r="W18" s="79">
        <v>0.4</v>
      </c>
      <c r="X18" s="79"/>
      <c r="Y18" s="35">
        <f>SUM(G18*W18)</f>
        <v>10400</v>
      </c>
      <c r="Z18" s="79">
        <v>0.42</v>
      </c>
      <c r="AA18" s="79"/>
      <c r="AB18" s="35">
        <f>SUM(G18*Z18)</f>
        <v>10920</v>
      </c>
      <c r="AC18" s="79">
        <v>0.77</v>
      </c>
      <c r="AD18" s="79"/>
      <c r="AE18" s="35">
        <f>SUM(G18*AC18)</f>
        <v>20020</v>
      </c>
      <c r="AF18" s="79">
        <v>0.45</v>
      </c>
      <c r="AG18" s="79"/>
      <c r="AH18" s="35">
        <f>SUM(G18*AF18)</f>
        <v>11700</v>
      </c>
      <c r="AI18" s="79">
        <v>0.38</v>
      </c>
      <c r="AJ18" s="79"/>
      <c r="AK18" s="35">
        <f>SUM(G18*AI18)</f>
        <v>9880</v>
      </c>
      <c r="AL18" s="79">
        <v>0.38</v>
      </c>
      <c r="AM18" s="79"/>
      <c r="AN18" s="35">
        <f>SUM(G18*AL18)</f>
        <v>9880</v>
      </c>
    </row>
    <row r="19" spans="1:40" s="5" customFormat="1" ht="17.25" customHeight="1" x14ac:dyDescent="0.25">
      <c r="A19" s="100"/>
      <c r="B19" s="100"/>
      <c r="C19" s="89" t="s">
        <v>31</v>
      </c>
      <c r="D19" s="89"/>
      <c r="E19" s="89"/>
      <c r="F19" s="41"/>
      <c r="G19" s="41"/>
      <c r="H19" s="86" t="s">
        <v>8</v>
      </c>
      <c r="I19" s="86"/>
      <c r="J19" s="36">
        <f>SUM(J17:J18)</f>
        <v>79600</v>
      </c>
      <c r="K19" s="86" t="s">
        <v>8</v>
      </c>
      <c r="L19" s="86"/>
      <c r="M19" s="36">
        <f>SUM(M17:M18)</f>
        <v>0</v>
      </c>
      <c r="N19" s="86" t="s">
        <v>8</v>
      </c>
      <c r="O19" s="86"/>
      <c r="P19" s="36">
        <f>SUM(P17:P18)</f>
        <v>70140</v>
      </c>
      <c r="Q19" s="86" t="s">
        <v>8</v>
      </c>
      <c r="R19" s="86"/>
      <c r="S19" s="56">
        <f>SUM(S17:S18)</f>
        <v>59829.200000000004</v>
      </c>
      <c r="T19" s="86" t="s">
        <v>8</v>
      </c>
      <c r="U19" s="86"/>
      <c r="V19" s="36">
        <f>SUM(V17:V18)</f>
        <v>81420</v>
      </c>
      <c r="W19" s="86" t="s">
        <v>8</v>
      </c>
      <c r="X19" s="86"/>
      <c r="Y19" s="36">
        <f>SUM(Y17:Y18)</f>
        <v>66800</v>
      </c>
      <c r="Z19" s="86" t="s">
        <v>8</v>
      </c>
      <c r="AA19" s="86"/>
      <c r="AB19" s="36">
        <f>SUM(AB17:AB18)</f>
        <v>75780</v>
      </c>
      <c r="AC19" s="86" t="s">
        <v>8</v>
      </c>
      <c r="AD19" s="86"/>
      <c r="AE19" s="36">
        <f>SUM(AE17:AE18)</f>
        <v>158200</v>
      </c>
      <c r="AF19" s="86" t="s">
        <v>8</v>
      </c>
      <c r="AG19" s="86"/>
      <c r="AH19" s="36">
        <f>SUM(AH17:AH18)</f>
        <v>73740</v>
      </c>
      <c r="AI19" s="86" t="s">
        <v>8</v>
      </c>
      <c r="AJ19" s="86"/>
      <c r="AK19" s="36">
        <f>SUM(AK17:AK18)</f>
        <v>88840.000000000015</v>
      </c>
      <c r="AL19" s="86" t="s">
        <v>8</v>
      </c>
      <c r="AM19" s="86"/>
      <c r="AN19" s="36">
        <f>SUM(AN17:AN18)</f>
        <v>60611.8</v>
      </c>
    </row>
    <row r="20" spans="1:40" s="5" customFormat="1" ht="17.25" customHeight="1" x14ac:dyDescent="0.25">
      <c r="A20" s="100" t="s">
        <v>11</v>
      </c>
      <c r="B20" s="100"/>
      <c r="C20" s="89" t="s">
        <v>23</v>
      </c>
      <c r="D20" s="89"/>
      <c r="E20" s="89"/>
      <c r="F20" s="41" t="s">
        <v>44</v>
      </c>
      <c r="G20" s="51">
        <v>37320</v>
      </c>
      <c r="H20" s="79">
        <v>0.24</v>
      </c>
      <c r="I20" s="79"/>
      <c r="J20" s="81">
        <f>SUM(G20*H20)</f>
        <v>8956.7999999999993</v>
      </c>
      <c r="K20" s="79" t="s">
        <v>50</v>
      </c>
      <c r="L20" s="79"/>
      <c r="M20" s="81" t="s">
        <v>50</v>
      </c>
      <c r="N20" s="79">
        <v>0.2</v>
      </c>
      <c r="O20" s="79"/>
      <c r="P20" s="80">
        <f>SUM(G20*N20)</f>
        <v>7464</v>
      </c>
      <c r="Q20" s="79">
        <v>0.2999</v>
      </c>
      <c r="R20" s="79"/>
      <c r="S20" s="81">
        <f>SUM(G20*Q20)</f>
        <v>11192.268</v>
      </c>
      <c r="T20" s="79">
        <v>0.28000000000000003</v>
      </c>
      <c r="U20" s="79"/>
      <c r="V20" s="81">
        <f>SUM(G20*T20)</f>
        <v>10449.6</v>
      </c>
      <c r="W20" s="79">
        <v>0.25</v>
      </c>
      <c r="X20" s="79"/>
      <c r="Y20" s="81">
        <f>SUM(G20*W20)</f>
        <v>9330</v>
      </c>
      <c r="Z20" s="79">
        <v>0.25</v>
      </c>
      <c r="AA20" s="79"/>
      <c r="AB20" s="81">
        <f>SUM(G20*Z20)</f>
        <v>9330</v>
      </c>
      <c r="AC20" s="79">
        <v>0.53</v>
      </c>
      <c r="AD20" s="79"/>
      <c r="AE20" s="81">
        <f>SUM(G20*AC20)</f>
        <v>19779.600000000002</v>
      </c>
      <c r="AF20" s="79">
        <v>0.25</v>
      </c>
      <c r="AG20" s="79"/>
      <c r="AH20" s="81">
        <f>SUM(G20*AF20)</f>
        <v>9330</v>
      </c>
      <c r="AI20" s="79">
        <v>0.28000000000000003</v>
      </c>
      <c r="AJ20" s="79"/>
      <c r="AK20" s="81">
        <f>SUM(G20*AI20)</f>
        <v>10449.6</v>
      </c>
      <c r="AL20" s="79">
        <v>0.20979999999999999</v>
      </c>
      <c r="AM20" s="79"/>
      <c r="AN20" s="81">
        <f>SUM(G20*AL20)</f>
        <v>7829.7359999999999</v>
      </c>
    </row>
    <row r="21" spans="1:40" s="5" customFormat="1" ht="17.25" customHeight="1" x14ac:dyDescent="0.25">
      <c r="A21" s="100"/>
      <c r="B21" s="100"/>
      <c r="C21" s="89" t="s">
        <v>24</v>
      </c>
      <c r="D21" s="89"/>
      <c r="E21" s="89"/>
      <c r="F21" s="41"/>
      <c r="G21" s="41"/>
      <c r="H21" s="79"/>
      <c r="I21" s="79"/>
      <c r="J21" s="81"/>
      <c r="K21" s="79"/>
      <c r="L21" s="79"/>
      <c r="M21" s="81"/>
      <c r="N21" s="79"/>
      <c r="O21" s="79"/>
      <c r="P21" s="80"/>
      <c r="Q21" s="79"/>
      <c r="R21" s="79"/>
      <c r="S21" s="81"/>
      <c r="T21" s="79"/>
      <c r="U21" s="79"/>
      <c r="V21" s="81"/>
      <c r="W21" s="79"/>
      <c r="X21" s="79"/>
      <c r="Y21" s="81"/>
      <c r="Z21" s="79"/>
      <c r="AA21" s="79"/>
      <c r="AB21" s="81"/>
      <c r="AC21" s="79"/>
      <c r="AD21" s="79"/>
      <c r="AE21" s="81"/>
      <c r="AF21" s="79"/>
      <c r="AG21" s="79"/>
      <c r="AH21" s="81"/>
      <c r="AI21" s="79"/>
      <c r="AJ21" s="79"/>
      <c r="AK21" s="81"/>
      <c r="AL21" s="79"/>
      <c r="AM21" s="79"/>
      <c r="AN21" s="81"/>
    </row>
    <row r="22" spans="1:40" s="5" customFormat="1" ht="27.75" customHeight="1" x14ac:dyDescent="0.25">
      <c r="A22" s="100" t="s">
        <v>12</v>
      </c>
      <c r="B22" s="100"/>
      <c r="C22" s="89" t="s">
        <v>25</v>
      </c>
      <c r="D22" s="89"/>
      <c r="E22" s="89"/>
      <c r="F22" s="41" t="s">
        <v>44</v>
      </c>
      <c r="G22" s="51">
        <v>139500</v>
      </c>
      <c r="H22" s="79">
        <v>0.22</v>
      </c>
      <c r="I22" s="79"/>
      <c r="J22" s="81">
        <f>SUM(G22*H22)</f>
        <v>30690</v>
      </c>
      <c r="K22" s="79" t="s">
        <v>50</v>
      </c>
      <c r="L22" s="79"/>
      <c r="M22" s="81" t="s">
        <v>50</v>
      </c>
      <c r="N22" s="79" t="s">
        <v>50</v>
      </c>
      <c r="O22" s="79"/>
      <c r="P22" s="81" t="s">
        <v>50</v>
      </c>
      <c r="Q22" s="79">
        <v>0.24990000000000001</v>
      </c>
      <c r="R22" s="79"/>
      <c r="S22" s="81">
        <f>SUM(G22*Q22)</f>
        <v>34861.050000000003</v>
      </c>
      <c r="T22" s="79">
        <v>0.25</v>
      </c>
      <c r="U22" s="79"/>
      <c r="V22" s="81">
        <f>SUM(G22*T22)</f>
        <v>34875</v>
      </c>
      <c r="W22" s="79">
        <v>0.2</v>
      </c>
      <c r="X22" s="79"/>
      <c r="Y22" s="81">
        <f>SUM(G22*W22)</f>
        <v>27900</v>
      </c>
      <c r="Z22" s="79">
        <v>0.23</v>
      </c>
      <c r="AA22" s="79"/>
      <c r="AB22" s="81">
        <f>SUM(G22*Z22)</f>
        <v>32085</v>
      </c>
      <c r="AC22" s="79">
        <v>0.47</v>
      </c>
      <c r="AD22" s="79"/>
      <c r="AE22" s="81">
        <f>SUM(G22*AC22)</f>
        <v>65565</v>
      </c>
      <c r="AF22" s="79">
        <v>0.22</v>
      </c>
      <c r="AG22" s="79"/>
      <c r="AH22" s="81">
        <f>SUM(G22*AF22)</f>
        <v>30690</v>
      </c>
      <c r="AI22" s="79" t="s">
        <v>50</v>
      </c>
      <c r="AJ22" s="79"/>
      <c r="AK22" s="81" t="s">
        <v>50</v>
      </c>
      <c r="AL22" s="79">
        <v>0.1898</v>
      </c>
      <c r="AM22" s="79"/>
      <c r="AN22" s="80">
        <f>SUM(G22*AL22)</f>
        <v>26477.1</v>
      </c>
    </row>
    <row r="23" spans="1:40" s="5" customFormat="1" ht="17.25" customHeight="1" thickBot="1" x14ac:dyDescent="0.3">
      <c r="A23" s="120"/>
      <c r="B23" s="120"/>
      <c r="C23" s="121" t="s">
        <v>30</v>
      </c>
      <c r="D23" s="121"/>
      <c r="E23" s="121"/>
      <c r="F23" s="49"/>
      <c r="G23" s="49"/>
      <c r="H23" s="79"/>
      <c r="I23" s="79"/>
      <c r="J23" s="81"/>
      <c r="K23" s="79"/>
      <c r="L23" s="79"/>
      <c r="M23" s="81"/>
      <c r="N23" s="79"/>
      <c r="O23" s="79"/>
      <c r="P23" s="81"/>
      <c r="Q23" s="79"/>
      <c r="R23" s="79"/>
      <c r="S23" s="81"/>
      <c r="T23" s="79"/>
      <c r="U23" s="79"/>
      <c r="V23" s="81"/>
      <c r="W23" s="79"/>
      <c r="X23" s="79"/>
      <c r="Y23" s="81"/>
      <c r="Z23" s="79"/>
      <c r="AA23" s="79"/>
      <c r="AB23" s="81"/>
      <c r="AC23" s="79"/>
      <c r="AD23" s="79"/>
      <c r="AE23" s="81"/>
      <c r="AF23" s="79"/>
      <c r="AG23" s="79"/>
      <c r="AH23" s="81"/>
      <c r="AI23" s="79"/>
      <c r="AJ23" s="79"/>
      <c r="AK23" s="81"/>
      <c r="AL23" s="79"/>
      <c r="AM23" s="79"/>
      <c r="AN23" s="80"/>
    </row>
    <row r="24" spans="1:40" ht="17.25" customHeight="1" thickBot="1" x14ac:dyDescent="0.35">
      <c r="A24" s="38" t="s">
        <v>26</v>
      </c>
      <c r="B24" s="39"/>
      <c r="C24" s="39"/>
      <c r="D24" s="39"/>
      <c r="E24" s="39"/>
      <c r="F24" s="52"/>
      <c r="G24" s="52"/>
      <c r="H24" s="63" t="s">
        <v>32</v>
      </c>
      <c r="I24" s="63"/>
      <c r="J24" s="64"/>
      <c r="K24" s="63" t="s">
        <v>33</v>
      </c>
      <c r="L24" s="63"/>
      <c r="M24" s="64"/>
      <c r="N24" s="63" t="s">
        <v>34</v>
      </c>
      <c r="O24" s="63"/>
      <c r="P24" s="64"/>
      <c r="Q24" s="63" t="s">
        <v>35</v>
      </c>
      <c r="R24" s="63"/>
      <c r="S24" s="64"/>
      <c r="T24" s="63" t="s">
        <v>36</v>
      </c>
      <c r="U24" s="63"/>
      <c r="V24" s="64"/>
      <c r="W24" s="63" t="s">
        <v>37</v>
      </c>
      <c r="X24" s="63"/>
      <c r="Y24" s="64"/>
      <c r="Z24" s="63" t="s">
        <v>38</v>
      </c>
      <c r="AA24" s="63"/>
      <c r="AB24" s="64"/>
      <c r="AC24" s="63" t="s">
        <v>39</v>
      </c>
      <c r="AD24" s="63"/>
      <c r="AE24" s="64"/>
      <c r="AF24" s="63" t="s">
        <v>40</v>
      </c>
      <c r="AG24" s="63"/>
      <c r="AH24" s="64"/>
      <c r="AI24" s="63" t="s">
        <v>41</v>
      </c>
      <c r="AJ24" s="63"/>
      <c r="AK24" s="64"/>
      <c r="AL24" s="63" t="s">
        <v>42</v>
      </c>
      <c r="AM24" s="63"/>
      <c r="AN24" s="64"/>
    </row>
    <row r="25" spans="1:40" s="6" customFormat="1" ht="17.25" customHeight="1" x14ac:dyDescent="0.3">
      <c r="A25" s="101" t="s">
        <v>0</v>
      </c>
      <c r="B25" s="102"/>
      <c r="C25" s="65" t="s">
        <v>2</v>
      </c>
      <c r="D25" s="102"/>
      <c r="E25" s="102"/>
      <c r="F25" s="42"/>
      <c r="G25" s="42"/>
      <c r="H25" s="65" t="s">
        <v>29</v>
      </c>
      <c r="I25" s="66"/>
      <c r="J25" s="67" t="s">
        <v>9</v>
      </c>
      <c r="K25" s="65" t="s">
        <v>29</v>
      </c>
      <c r="L25" s="66"/>
      <c r="M25" s="67" t="s">
        <v>9</v>
      </c>
      <c r="N25" s="65" t="s">
        <v>29</v>
      </c>
      <c r="O25" s="66"/>
      <c r="P25" s="67" t="s">
        <v>9</v>
      </c>
      <c r="Q25" s="65" t="s">
        <v>29</v>
      </c>
      <c r="R25" s="66"/>
      <c r="S25" s="67" t="s">
        <v>9</v>
      </c>
      <c r="T25" s="65" t="s">
        <v>29</v>
      </c>
      <c r="U25" s="66"/>
      <c r="V25" s="67" t="s">
        <v>9</v>
      </c>
      <c r="W25" s="65" t="s">
        <v>29</v>
      </c>
      <c r="X25" s="66"/>
      <c r="Y25" s="67" t="s">
        <v>9</v>
      </c>
      <c r="Z25" s="65" t="s">
        <v>29</v>
      </c>
      <c r="AA25" s="66"/>
      <c r="AB25" s="67" t="s">
        <v>9</v>
      </c>
      <c r="AC25" s="65" t="s">
        <v>29</v>
      </c>
      <c r="AD25" s="66"/>
      <c r="AE25" s="67" t="s">
        <v>9</v>
      </c>
      <c r="AF25" s="65" t="s">
        <v>29</v>
      </c>
      <c r="AG25" s="66"/>
      <c r="AH25" s="67" t="s">
        <v>9</v>
      </c>
      <c r="AI25" s="65" t="s">
        <v>29</v>
      </c>
      <c r="AJ25" s="66"/>
      <c r="AK25" s="67" t="s">
        <v>9</v>
      </c>
      <c r="AL25" s="65" t="s">
        <v>29</v>
      </c>
      <c r="AM25" s="66"/>
      <c r="AN25" s="67" t="s">
        <v>9</v>
      </c>
    </row>
    <row r="26" spans="1:40" ht="17.25" customHeight="1" thickBot="1" x14ac:dyDescent="0.35">
      <c r="A26" s="126" t="s">
        <v>1</v>
      </c>
      <c r="B26" s="125"/>
      <c r="C26" s="69" t="s">
        <v>3</v>
      </c>
      <c r="D26" s="125"/>
      <c r="E26" s="125"/>
      <c r="F26" s="43"/>
      <c r="G26" s="43"/>
      <c r="H26" s="69" t="s">
        <v>27</v>
      </c>
      <c r="I26" s="70"/>
      <c r="J26" s="68"/>
      <c r="K26" s="69" t="s">
        <v>27</v>
      </c>
      <c r="L26" s="70"/>
      <c r="M26" s="68"/>
      <c r="N26" s="69" t="s">
        <v>27</v>
      </c>
      <c r="O26" s="70"/>
      <c r="P26" s="68"/>
      <c r="Q26" s="69" t="s">
        <v>27</v>
      </c>
      <c r="R26" s="70"/>
      <c r="S26" s="68"/>
      <c r="T26" s="69" t="s">
        <v>27</v>
      </c>
      <c r="U26" s="70"/>
      <c r="V26" s="68"/>
      <c r="W26" s="69" t="s">
        <v>27</v>
      </c>
      <c r="X26" s="70"/>
      <c r="Y26" s="68"/>
      <c r="Z26" s="69" t="s">
        <v>27</v>
      </c>
      <c r="AA26" s="70"/>
      <c r="AB26" s="68"/>
      <c r="AC26" s="69" t="s">
        <v>27</v>
      </c>
      <c r="AD26" s="70"/>
      <c r="AE26" s="68"/>
      <c r="AF26" s="69" t="s">
        <v>27</v>
      </c>
      <c r="AG26" s="70"/>
      <c r="AH26" s="68"/>
      <c r="AI26" s="69" t="s">
        <v>27</v>
      </c>
      <c r="AJ26" s="70"/>
      <c r="AK26" s="68"/>
      <c r="AL26" s="69" t="s">
        <v>27</v>
      </c>
      <c r="AM26" s="70"/>
      <c r="AN26" s="68"/>
    </row>
    <row r="27" spans="1:40" s="6" customFormat="1" ht="17.25" customHeight="1" x14ac:dyDescent="0.25">
      <c r="A27" s="116" t="s">
        <v>5</v>
      </c>
      <c r="B27" s="117"/>
      <c r="C27" s="110" t="s">
        <v>13</v>
      </c>
      <c r="D27" s="111"/>
      <c r="E27" s="112"/>
      <c r="F27" s="124" t="s">
        <v>44</v>
      </c>
      <c r="G27" s="122">
        <v>266900</v>
      </c>
      <c r="H27" s="71" t="s">
        <v>50</v>
      </c>
      <c r="I27" s="72"/>
      <c r="J27" s="75" t="s">
        <v>50</v>
      </c>
      <c r="K27" s="71">
        <v>0.2555</v>
      </c>
      <c r="L27" s="72"/>
      <c r="M27" s="75">
        <f>SUM(G27*K27)</f>
        <v>68192.95</v>
      </c>
      <c r="N27" s="71">
        <v>0.23</v>
      </c>
      <c r="O27" s="72"/>
      <c r="P27" s="75">
        <f>SUM(G27*N27)</f>
        <v>61387</v>
      </c>
      <c r="Q27" s="71">
        <v>0.3599</v>
      </c>
      <c r="R27" s="72"/>
      <c r="S27" s="75">
        <f>SUM(G27*Q27)</f>
        <v>96057.31</v>
      </c>
      <c r="T27" s="71">
        <v>0.25</v>
      </c>
      <c r="U27" s="72"/>
      <c r="V27" s="75">
        <f>SUM(G27*T27)</f>
        <v>66725</v>
      </c>
      <c r="W27" s="71">
        <v>0.21</v>
      </c>
      <c r="X27" s="72"/>
      <c r="Y27" s="77">
        <f>SUM(G27*W27)</f>
        <v>56049</v>
      </c>
      <c r="Z27" s="71">
        <v>0.24</v>
      </c>
      <c r="AA27" s="72"/>
      <c r="AB27" s="75">
        <f>SUM(G27*Z27)</f>
        <v>64056</v>
      </c>
      <c r="AC27" s="71">
        <v>0.39</v>
      </c>
      <c r="AD27" s="72"/>
      <c r="AE27" s="75">
        <f>SUM(G27*AC27)</f>
        <v>104091</v>
      </c>
      <c r="AF27" s="71">
        <v>0.25</v>
      </c>
      <c r="AG27" s="72"/>
      <c r="AH27" s="75">
        <f>SUM(G27*AF27)</f>
        <v>66725</v>
      </c>
      <c r="AI27" s="71" t="s">
        <v>50</v>
      </c>
      <c r="AJ27" s="72"/>
      <c r="AK27" s="75" t="s">
        <v>50</v>
      </c>
      <c r="AL27" s="71">
        <v>0.217</v>
      </c>
      <c r="AM27" s="72"/>
      <c r="AN27" s="75">
        <f>SUM(G27*AL27)</f>
        <v>57917.3</v>
      </c>
    </row>
    <row r="28" spans="1:40" s="6" customFormat="1" ht="17.25" customHeight="1" thickBot="1" x14ac:dyDescent="0.3">
      <c r="A28" s="118"/>
      <c r="B28" s="119"/>
      <c r="C28" s="113" t="s">
        <v>28</v>
      </c>
      <c r="D28" s="114"/>
      <c r="E28" s="115"/>
      <c r="F28" s="113"/>
      <c r="G28" s="123"/>
      <c r="H28" s="73"/>
      <c r="I28" s="74"/>
      <c r="J28" s="76"/>
      <c r="K28" s="73"/>
      <c r="L28" s="74"/>
      <c r="M28" s="76"/>
      <c r="N28" s="73"/>
      <c r="O28" s="74"/>
      <c r="P28" s="76"/>
      <c r="Q28" s="73"/>
      <c r="R28" s="74"/>
      <c r="S28" s="76"/>
      <c r="T28" s="73"/>
      <c r="U28" s="74"/>
      <c r="V28" s="76"/>
      <c r="W28" s="73"/>
      <c r="X28" s="74"/>
      <c r="Y28" s="78"/>
      <c r="Z28" s="73"/>
      <c r="AA28" s="74"/>
      <c r="AB28" s="76"/>
      <c r="AC28" s="73"/>
      <c r="AD28" s="74"/>
      <c r="AE28" s="76"/>
      <c r="AF28" s="73"/>
      <c r="AG28" s="74"/>
      <c r="AH28" s="76"/>
      <c r="AI28" s="73"/>
      <c r="AJ28" s="74"/>
      <c r="AK28" s="76"/>
      <c r="AL28" s="73"/>
      <c r="AM28" s="74"/>
      <c r="AN28" s="76"/>
    </row>
    <row r="29" spans="1:40" s="18" customFormat="1" ht="17.25" customHeight="1" x14ac:dyDescent="0.25">
      <c r="A29" s="21"/>
      <c r="B29" s="21"/>
      <c r="C29" s="22"/>
      <c r="D29" s="22"/>
      <c r="E29" s="22"/>
      <c r="F29" s="22"/>
      <c r="G29" s="22"/>
      <c r="H29" s="31"/>
      <c r="I29" s="31"/>
      <c r="J29" s="30"/>
    </row>
    <row r="30" spans="1:40" s="18" customFormat="1" ht="17.25" customHeight="1" x14ac:dyDescent="0.25">
      <c r="A30" s="21"/>
      <c r="B30" s="21"/>
      <c r="C30" s="22"/>
      <c r="D30" s="22"/>
      <c r="E30" s="22"/>
      <c r="F30" s="22"/>
      <c r="G30" s="22"/>
      <c r="H30" s="31"/>
      <c r="I30" s="31"/>
      <c r="J30" s="30"/>
    </row>
    <row r="31" spans="1:40" s="18" customFormat="1" ht="17.25" customHeight="1" x14ac:dyDescent="0.25">
      <c r="A31" s="21"/>
      <c r="B31" s="21"/>
      <c r="C31" s="22"/>
      <c r="D31" s="22"/>
      <c r="E31" s="22"/>
      <c r="F31" s="22"/>
      <c r="G31" s="22"/>
      <c r="H31" s="31"/>
      <c r="I31" s="31"/>
      <c r="J31" s="30"/>
    </row>
    <row r="32" spans="1:40" s="18" customFormat="1" ht="17.25" customHeight="1" x14ac:dyDescent="0.25">
      <c r="A32" s="21"/>
      <c r="B32" s="21"/>
      <c r="C32" s="22"/>
      <c r="D32" s="22"/>
      <c r="E32" s="22"/>
      <c r="F32" s="22"/>
      <c r="G32" s="22"/>
      <c r="H32" s="31"/>
      <c r="I32" s="31"/>
      <c r="J32" s="30"/>
    </row>
    <row r="33" spans="1:11" s="18" customFormat="1" ht="17.25" customHeight="1" x14ac:dyDescent="0.25">
      <c r="A33" s="21"/>
      <c r="B33" s="21"/>
      <c r="C33" s="22"/>
      <c r="D33" s="22"/>
      <c r="E33" s="22"/>
      <c r="F33" s="22"/>
      <c r="G33" s="22"/>
      <c r="H33" s="31"/>
      <c r="I33" s="31"/>
      <c r="J33" s="30"/>
    </row>
    <row r="34" spans="1:11" s="18" customFormat="1" ht="17.25" customHeight="1" x14ac:dyDescent="0.25">
      <c r="A34" s="21"/>
      <c r="B34" s="21"/>
      <c r="C34" s="22"/>
      <c r="D34" s="22"/>
      <c r="E34" s="22"/>
      <c r="F34" s="22"/>
      <c r="G34" s="22"/>
      <c r="H34" s="31"/>
      <c r="I34" s="31"/>
      <c r="J34" s="30"/>
    </row>
    <row r="35" spans="1:11" s="18" customFormat="1" ht="17.25" customHeight="1" x14ac:dyDescent="0.25">
      <c r="A35" s="21"/>
      <c r="B35" s="21"/>
      <c r="C35" s="22"/>
      <c r="D35" s="22"/>
      <c r="E35" s="22"/>
      <c r="F35" s="22"/>
      <c r="G35" s="22"/>
      <c r="H35" s="31"/>
      <c r="I35" s="31"/>
      <c r="J35" s="30"/>
    </row>
    <row r="36" spans="1:11" s="18" customFormat="1" ht="17.25" customHeight="1" x14ac:dyDescent="0.25">
      <c r="A36" s="21"/>
      <c r="B36" s="21"/>
      <c r="C36" s="22"/>
      <c r="D36" s="22"/>
      <c r="E36" s="22"/>
      <c r="F36" s="22"/>
      <c r="G36" s="22"/>
      <c r="H36" s="31"/>
      <c r="I36" s="31"/>
      <c r="J36" s="30"/>
    </row>
    <row r="37" spans="1:11" s="18" customFormat="1" ht="14" x14ac:dyDescent="0.25">
      <c r="A37" s="21"/>
      <c r="B37" s="28"/>
      <c r="C37" s="28"/>
      <c r="D37" s="28"/>
      <c r="E37" s="28"/>
      <c r="F37" s="28"/>
      <c r="G37" s="28"/>
      <c r="H37" s="29"/>
      <c r="I37" s="29"/>
      <c r="J37" s="30"/>
    </row>
    <row r="38" spans="1:11" ht="14" x14ac:dyDescent="0.3">
      <c r="A38" s="3"/>
      <c r="B38" s="19"/>
      <c r="C38" s="10"/>
      <c r="D38" s="10"/>
      <c r="E38" s="10"/>
      <c r="F38" s="10"/>
      <c r="G38" s="10"/>
      <c r="H38" s="10"/>
      <c r="I38" s="10"/>
      <c r="J38" s="10"/>
    </row>
    <row r="39" spans="1:11" s="1" customFormat="1" ht="40.5" customHeight="1" x14ac:dyDescent="0.2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32"/>
    </row>
    <row r="40" spans="1:11" ht="5.2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1" ht="17.25" customHeight="1" x14ac:dyDescent="0.2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23"/>
    </row>
    <row r="42" spans="1:11" ht="5.25" customHeight="1" x14ac:dyDescent="0.25">
      <c r="A42" s="25"/>
      <c r="B42" s="25"/>
      <c r="C42" s="25"/>
      <c r="D42" s="25"/>
      <c r="E42" s="25"/>
      <c r="F42" s="46"/>
      <c r="G42" s="46"/>
      <c r="H42" s="25"/>
      <c r="I42" s="25"/>
      <c r="J42" s="25"/>
      <c r="K42" s="23"/>
    </row>
    <row r="43" spans="1:11" s="18" customFormat="1" ht="28.5" customHeight="1" x14ac:dyDescent="0.25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23"/>
    </row>
    <row r="44" spans="1:11" ht="5.25" customHeight="1" x14ac:dyDescent="0.25">
      <c r="A44" s="25"/>
      <c r="B44" s="25"/>
      <c r="C44" s="25"/>
      <c r="D44" s="25"/>
      <c r="E44" s="25"/>
      <c r="F44" s="46"/>
      <c r="G44" s="46"/>
      <c r="H44" s="25"/>
      <c r="I44" s="25"/>
      <c r="J44" s="25"/>
      <c r="K44" s="23"/>
    </row>
    <row r="45" spans="1:11" ht="14" x14ac:dyDescent="0.25">
      <c r="A45" s="99"/>
      <c r="B45" s="99"/>
      <c r="C45" s="99"/>
      <c r="D45" s="99"/>
      <c r="E45" s="99"/>
      <c r="F45" s="48"/>
      <c r="G45" s="48"/>
      <c r="H45" s="37"/>
      <c r="I45" s="26"/>
      <c r="J45" s="26"/>
      <c r="K45" s="23"/>
    </row>
    <row r="46" spans="1:11" ht="16" customHeight="1" x14ac:dyDescent="0.25">
      <c r="A46" s="23"/>
      <c r="B46" s="23"/>
      <c r="C46" s="27"/>
      <c r="D46" s="27"/>
      <c r="E46" s="27"/>
      <c r="F46" s="27"/>
      <c r="G46" s="27"/>
      <c r="H46" s="27"/>
      <c r="I46" s="27"/>
      <c r="J46" s="27"/>
      <c r="K46" s="23"/>
    </row>
    <row r="47" spans="1:11" ht="47.5" customHeight="1" x14ac:dyDescent="0.25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23"/>
    </row>
    <row r="48" spans="1:11" ht="15.65" customHeight="1" x14ac:dyDescent="0.25">
      <c r="A48" s="23"/>
      <c r="B48" s="23"/>
      <c r="C48" s="27"/>
      <c r="D48" s="27"/>
      <c r="E48" s="27"/>
      <c r="F48" s="27"/>
      <c r="G48" s="27"/>
      <c r="H48" s="27"/>
      <c r="I48" s="27"/>
      <c r="J48" s="27"/>
      <c r="K48" s="23"/>
    </row>
    <row r="49" spans="1:11" ht="73.5" customHeight="1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23"/>
    </row>
    <row r="50" spans="1:11" ht="5.25" customHeight="1" x14ac:dyDescent="0.25">
      <c r="A50" s="23"/>
      <c r="B50" s="23"/>
      <c r="C50" s="27"/>
      <c r="D50" s="27"/>
      <c r="E50" s="27"/>
      <c r="F50" s="27"/>
      <c r="G50" s="27"/>
      <c r="H50" s="27"/>
      <c r="I50" s="27"/>
      <c r="J50" s="27"/>
      <c r="K50" s="23"/>
    </row>
    <row r="51" spans="1:11" ht="30" customHeight="1" x14ac:dyDescent="0.25">
      <c r="A51" s="95"/>
      <c r="B51" s="96"/>
      <c r="C51" s="96"/>
      <c r="D51" s="96"/>
      <c r="E51" s="96"/>
      <c r="F51" s="96"/>
      <c r="G51" s="96"/>
      <c r="H51" s="96"/>
      <c r="I51" s="96"/>
      <c r="J51" s="96"/>
    </row>
    <row r="52" spans="1:11" ht="5.25" customHeight="1" x14ac:dyDescent="0.25">
      <c r="A52" s="23"/>
      <c r="B52" s="23"/>
      <c r="C52" s="27"/>
      <c r="D52" s="27"/>
      <c r="E52" s="27"/>
      <c r="F52" s="27"/>
      <c r="G52" s="27"/>
      <c r="H52" s="27"/>
      <c r="I52" s="27"/>
      <c r="J52" s="27"/>
      <c r="K52" s="23"/>
    </row>
    <row r="53" spans="1:11" ht="68.25" customHeight="1" x14ac:dyDescent="0.25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23"/>
    </row>
    <row r="54" spans="1:11" ht="5.25" customHeight="1" x14ac:dyDescent="0.25">
      <c r="A54" s="23"/>
      <c r="B54" s="23"/>
      <c r="C54" s="27"/>
      <c r="D54" s="27"/>
      <c r="E54" s="27"/>
      <c r="F54" s="27"/>
      <c r="G54" s="27"/>
      <c r="H54" s="27"/>
      <c r="I54" s="27"/>
      <c r="J54" s="27"/>
    </row>
    <row r="55" spans="1:11" ht="14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</row>
    <row r="56" spans="1:11" x14ac:dyDescent="0.25">
      <c r="A56" s="6"/>
      <c r="B56" s="6"/>
      <c r="C56" s="11"/>
      <c r="D56" s="11"/>
      <c r="E56" s="11"/>
      <c r="F56" s="11"/>
      <c r="G56" s="11"/>
      <c r="H56" s="11"/>
      <c r="I56" s="11"/>
      <c r="J56" s="11"/>
    </row>
    <row r="57" spans="1:11" ht="14.5" x14ac:dyDescent="0.35">
      <c r="A57" s="4"/>
      <c r="B57" s="12"/>
      <c r="C57" s="4"/>
      <c r="D57" s="4"/>
      <c r="E57" s="4"/>
      <c r="F57" s="20"/>
      <c r="G57" s="20"/>
      <c r="H57" s="4"/>
      <c r="I57" s="4"/>
      <c r="J57" s="4"/>
    </row>
    <row r="58" spans="1:11" ht="14" x14ac:dyDescent="0.3">
      <c r="A58" s="13"/>
      <c r="B58" s="7"/>
      <c r="C58" s="7"/>
      <c r="D58" s="7"/>
      <c r="E58" s="8"/>
      <c r="F58" s="8"/>
      <c r="G58" s="8"/>
      <c r="H58" s="8"/>
      <c r="I58" s="8"/>
      <c r="J58" s="8"/>
    </row>
    <row r="59" spans="1:11" ht="14" x14ac:dyDescent="0.3">
      <c r="A59" s="4"/>
      <c r="B59" s="8"/>
      <c r="C59" s="8"/>
      <c r="D59" s="8"/>
      <c r="E59" s="8"/>
      <c r="F59" s="8"/>
      <c r="G59" s="8"/>
      <c r="H59" s="8"/>
      <c r="I59" s="8"/>
      <c r="J59" s="8"/>
    </row>
    <row r="60" spans="1:11" ht="14" x14ac:dyDescent="0.3">
      <c r="A60" s="7"/>
      <c r="B60" s="14"/>
      <c r="C60" s="91"/>
      <c r="D60" s="91"/>
      <c r="E60" s="91"/>
      <c r="F60" s="47"/>
      <c r="G60" s="47"/>
    </row>
    <row r="61" spans="1:11" ht="14" x14ac:dyDescent="0.3">
      <c r="A61" s="4"/>
      <c r="B61" s="8"/>
      <c r="C61" s="4"/>
      <c r="D61" s="4"/>
      <c r="E61" s="4"/>
      <c r="F61" s="20"/>
      <c r="G61" s="20"/>
      <c r="H61" s="91"/>
      <c r="I61" s="91"/>
      <c r="J61" s="91"/>
    </row>
    <row r="62" spans="1:11" ht="14" x14ac:dyDescent="0.3">
      <c r="A62" s="17"/>
      <c r="B62" s="14"/>
      <c r="C62" s="6"/>
      <c r="D62" s="91"/>
      <c r="E62" s="91"/>
      <c r="F62" s="45"/>
      <c r="G62" s="45"/>
      <c r="H62" s="98"/>
      <c r="I62" s="98"/>
      <c r="J62" s="98"/>
    </row>
    <row r="63" spans="1:11" ht="14" x14ac:dyDescent="0.3">
      <c r="C63" s="14"/>
      <c r="D63" s="14"/>
      <c r="E63" s="4"/>
      <c r="F63" s="20"/>
      <c r="G63" s="20"/>
    </row>
    <row r="64" spans="1:11" ht="14" x14ac:dyDescent="0.3">
      <c r="A64" s="17"/>
      <c r="D64" s="97"/>
      <c r="E64" s="97"/>
      <c r="F64" s="47"/>
      <c r="G64" s="47"/>
      <c r="H64" s="91"/>
      <c r="I64" s="91"/>
      <c r="J64" s="91"/>
    </row>
    <row r="65" spans="1:10" ht="14" x14ac:dyDescent="0.3">
      <c r="D65" s="91"/>
      <c r="E65" s="91"/>
      <c r="F65" s="47"/>
      <c r="G65" s="47"/>
      <c r="H65" s="20"/>
      <c r="I65" s="9"/>
      <c r="J65" s="8"/>
    </row>
    <row r="66" spans="1:10" ht="14" x14ac:dyDescent="0.3">
      <c r="A66" s="10"/>
      <c r="B66" s="14"/>
      <c r="H66" s="91"/>
      <c r="I66" s="91"/>
      <c r="J66" s="91"/>
    </row>
    <row r="67" spans="1:10" ht="14" x14ac:dyDescent="0.3">
      <c r="A67" s="7"/>
      <c r="C67" s="91"/>
      <c r="D67" s="91"/>
      <c r="E67" s="91"/>
      <c r="F67" s="47"/>
      <c r="G67" s="47"/>
      <c r="H67" s="10"/>
      <c r="I67" s="20"/>
      <c r="J67" s="20"/>
    </row>
    <row r="68" spans="1:10" ht="14" x14ac:dyDescent="0.3">
      <c r="A68" s="4"/>
      <c r="C68" s="20"/>
      <c r="D68" s="20"/>
      <c r="E68" s="20"/>
      <c r="F68" s="20"/>
      <c r="G68" s="20"/>
      <c r="H68" s="91"/>
      <c r="I68" s="91"/>
      <c r="J68" s="91"/>
    </row>
    <row r="69" spans="1:10" ht="14" x14ac:dyDescent="0.3">
      <c r="A69" s="10"/>
      <c r="B69" s="14"/>
      <c r="C69" s="4"/>
      <c r="D69" s="4"/>
      <c r="E69" s="4"/>
      <c r="F69" s="20"/>
      <c r="G69" s="20"/>
    </row>
    <row r="70" spans="1:10" ht="14" x14ac:dyDescent="0.3">
      <c r="A70" s="17"/>
      <c r="B70" s="15"/>
      <c r="C70" s="91"/>
      <c r="D70" s="91"/>
      <c r="E70" s="91"/>
      <c r="F70" s="47"/>
      <c r="G70" s="47"/>
      <c r="H70" s="4"/>
      <c r="I70" s="4"/>
      <c r="J70" s="4"/>
    </row>
    <row r="71" spans="1:10" x14ac:dyDescent="0.25">
      <c r="A71" s="2"/>
      <c r="B71" s="2"/>
      <c r="C71" s="2"/>
      <c r="D71" s="2"/>
      <c r="E71" s="1"/>
      <c r="F71" s="1"/>
      <c r="G71" s="1"/>
      <c r="H71" s="6"/>
      <c r="I71" s="6"/>
      <c r="J71" s="6"/>
    </row>
  </sheetData>
  <sheetProtection algorithmName="SHA-512" hashValue="cNihESIRIV2vYBYcJfkm2KgZw+pRXvi9qB9mIsV6wDL07gWdWSYRt23dDRZsjuR32yWnklHM3KF0rTk95hmkuA==" saltValue="+gWsPkwqIOhCqZD3yvpOCw==" spinCount="100000" sheet="1" objects="1" scenarios="1" selectLockedCells="1" selectUnlockedCells="1"/>
  <mergeCells count="373">
    <mergeCell ref="A39:J39"/>
    <mergeCell ref="C20:E20"/>
    <mergeCell ref="J27:J28"/>
    <mergeCell ref="C27:E27"/>
    <mergeCell ref="H18:I18"/>
    <mergeCell ref="C28:E28"/>
    <mergeCell ref="A27:B28"/>
    <mergeCell ref="H26:I26"/>
    <mergeCell ref="H27:I28"/>
    <mergeCell ref="A22:B23"/>
    <mergeCell ref="C22:E22"/>
    <mergeCell ref="C23:E23"/>
    <mergeCell ref="H19:I19"/>
    <mergeCell ref="J25:J26"/>
    <mergeCell ref="C25:E25"/>
    <mergeCell ref="G27:G28"/>
    <mergeCell ref="F27:F28"/>
    <mergeCell ref="H25:I25"/>
    <mergeCell ref="C26:E26"/>
    <mergeCell ref="A26:B26"/>
    <mergeCell ref="A25:B25"/>
    <mergeCell ref="A20:B21"/>
    <mergeCell ref="H17:I17"/>
    <mergeCell ref="C19:E19"/>
    <mergeCell ref="H22:I23"/>
    <mergeCell ref="J22:J23"/>
    <mergeCell ref="H20:I21"/>
    <mergeCell ref="C21:E21"/>
    <mergeCell ref="J20:J21"/>
    <mergeCell ref="A3:B3"/>
    <mergeCell ref="C3:E3"/>
    <mergeCell ref="A4:B4"/>
    <mergeCell ref="H3:I3"/>
    <mergeCell ref="H4:I4"/>
    <mergeCell ref="C4:E4"/>
    <mergeCell ref="J3:J4"/>
    <mergeCell ref="A17:B19"/>
    <mergeCell ref="C17:E18"/>
    <mergeCell ref="C6:E7"/>
    <mergeCell ref="A14:B16"/>
    <mergeCell ref="C16:E16"/>
    <mergeCell ref="H5:I5"/>
    <mergeCell ref="H10:I10"/>
    <mergeCell ref="C14:E15"/>
    <mergeCell ref="H14:I14"/>
    <mergeCell ref="H15:I15"/>
    <mergeCell ref="H2:J2"/>
    <mergeCell ref="C70:E70"/>
    <mergeCell ref="A49:J49"/>
    <mergeCell ref="C60:E60"/>
    <mergeCell ref="D62:E62"/>
    <mergeCell ref="A41:J41"/>
    <mergeCell ref="H64:J64"/>
    <mergeCell ref="A55:J55"/>
    <mergeCell ref="A47:J47"/>
    <mergeCell ref="A43:J43"/>
    <mergeCell ref="A51:J51"/>
    <mergeCell ref="D64:E64"/>
    <mergeCell ref="D65:E65"/>
    <mergeCell ref="C67:E67"/>
    <mergeCell ref="A53:J53"/>
    <mergeCell ref="H61:J61"/>
    <mergeCell ref="H62:J62"/>
    <mergeCell ref="H68:J68"/>
    <mergeCell ref="H66:J66"/>
    <mergeCell ref="A45:E45"/>
    <mergeCell ref="A8:B10"/>
    <mergeCell ref="A11:B13"/>
    <mergeCell ref="A5:B7"/>
    <mergeCell ref="C5:E5"/>
    <mergeCell ref="H16:I16"/>
    <mergeCell ref="C11:E12"/>
    <mergeCell ref="H11:I11"/>
    <mergeCell ref="H12:I12"/>
    <mergeCell ref="H13:I13"/>
    <mergeCell ref="C13:E13"/>
    <mergeCell ref="H6:I6"/>
    <mergeCell ref="C8:E9"/>
    <mergeCell ref="H8:I8"/>
    <mergeCell ref="H9:I9"/>
    <mergeCell ref="H7:I7"/>
    <mergeCell ref="C10:E10"/>
    <mergeCell ref="K2:M2"/>
    <mergeCell ref="K3:L3"/>
    <mergeCell ref="M3:M4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1"/>
    <mergeCell ref="M20:M21"/>
    <mergeCell ref="K22:L23"/>
    <mergeCell ref="M22:M23"/>
    <mergeCell ref="N2:P2"/>
    <mergeCell ref="N3:O3"/>
    <mergeCell ref="P3:P4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1"/>
    <mergeCell ref="P20:P21"/>
    <mergeCell ref="N22:O23"/>
    <mergeCell ref="P22:P23"/>
    <mergeCell ref="Q2:S2"/>
    <mergeCell ref="Q3:R3"/>
    <mergeCell ref="S3:S4"/>
    <mergeCell ref="Q4:R4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1"/>
    <mergeCell ref="S20:S21"/>
    <mergeCell ref="Q22:R23"/>
    <mergeCell ref="S22:S23"/>
    <mergeCell ref="T2:V2"/>
    <mergeCell ref="T3:U3"/>
    <mergeCell ref="V3:V4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1"/>
    <mergeCell ref="V20:V21"/>
    <mergeCell ref="T22:U23"/>
    <mergeCell ref="V22:V23"/>
    <mergeCell ref="W2:Y2"/>
    <mergeCell ref="W3:X3"/>
    <mergeCell ref="Y3:Y4"/>
    <mergeCell ref="W4:X4"/>
    <mergeCell ref="W5:X5"/>
    <mergeCell ref="W6:X6"/>
    <mergeCell ref="W7:X7"/>
    <mergeCell ref="W8:X8"/>
    <mergeCell ref="W9:X9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W19:X19"/>
    <mergeCell ref="W20:X21"/>
    <mergeCell ref="Y20:Y21"/>
    <mergeCell ref="W22:X23"/>
    <mergeCell ref="Y22:Y23"/>
    <mergeCell ref="Z2:AB2"/>
    <mergeCell ref="Z3:AA3"/>
    <mergeCell ref="AB3:AB4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1"/>
    <mergeCell ref="AB20:AB21"/>
    <mergeCell ref="Z22:AA23"/>
    <mergeCell ref="AB22:AB23"/>
    <mergeCell ref="AC2:AE2"/>
    <mergeCell ref="AC3:AD3"/>
    <mergeCell ref="AE3:AE4"/>
    <mergeCell ref="AC4:AD4"/>
    <mergeCell ref="AC5:AD5"/>
    <mergeCell ref="AC6:AD6"/>
    <mergeCell ref="AC7:AD7"/>
    <mergeCell ref="AC8:AD8"/>
    <mergeCell ref="AC9:AD9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1"/>
    <mergeCell ref="AE20:AE21"/>
    <mergeCell ref="AC22:AD23"/>
    <mergeCell ref="AE22:AE23"/>
    <mergeCell ref="AF2:AH2"/>
    <mergeCell ref="AF3:AG3"/>
    <mergeCell ref="AH3:AH4"/>
    <mergeCell ref="AF4:AG4"/>
    <mergeCell ref="AF5:AG5"/>
    <mergeCell ref="AF6:AG6"/>
    <mergeCell ref="AF7:AG7"/>
    <mergeCell ref="AF8:AG8"/>
    <mergeCell ref="AF9:AG9"/>
    <mergeCell ref="AF10:AG10"/>
    <mergeCell ref="AF11:AG11"/>
    <mergeCell ref="AF12:AG12"/>
    <mergeCell ref="AF13:AG13"/>
    <mergeCell ref="AF14:AG14"/>
    <mergeCell ref="AF15:AG15"/>
    <mergeCell ref="AF16:AG16"/>
    <mergeCell ref="AF17:AG17"/>
    <mergeCell ref="AF18:AG18"/>
    <mergeCell ref="AF19:AG19"/>
    <mergeCell ref="AF20:AG21"/>
    <mergeCell ref="AH20:AH21"/>
    <mergeCell ref="AF22:AG23"/>
    <mergeCell ref="AH22:AH23"/>
    <mergeCell ref="AI2:AK2"/>
    <mergeCell ref="AI3:AJ3"/>
    <mergeCell ref="AK3:AK4"/>
    <mergeCell ref="AI4:AJ4"/>
    <mergeCell ref="AI5:AJ5"/>
    <mergeCell ref="AI6:AJ6"/>
    <mergeCell ref="AI7:AJ7"/>
    <mergeCell ref="AI8:AJ8"/>
    <mergeCell ref="AI9:AJ9"/>
    <mergeCell ref="AI10:AJ10"/>
    <mergeCell ref="AI11:AJ11"/>
    <mergeCell ref="AI12:AJ12"/>
    <mergeCell ref="AI13:AJ13"/>
    <mergeCell ref="AI14:AJ14"/>
    <mergeCell ref="AI15:AJ15"/>
    <mergeCell ref="AI16:AJ16"/>
    <mergeCell ref="AI17:AJ17"/>
    <mergeCell ref="AI18:AJ18"/>
    <mergeCell ref="AI19:AJ19"/>
    <mergeCell ref="AI20:AJ21"/>
    <mergeCell ref="AK20:AK21"/>
    <mergeCell ref="AI22:AJ23"/>
    <mergeCell ref="AK22:AK23"/>
    <mergeCell ref="AL2:AN2"/>
    <mergeCell ref="AL3:AM3"/>
    <mergeCell ref="AN3:AN4"/>
    <mergeCell ref="AL4:AM4"/>
    <mergeCell ref="AL5:AM5"/>
    <mergeCell ref="AL6:AM6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L18:AM18"/>
    <mergeCell ref="AL19:AM19"/>
    <mergeCell ref="AL20:AM21"/>
    <mergeCell ref="AN20:AN21"/>
    <mergeCell ref="AL22:AM23"/>
    <mergeCell ref="AN22:AN23"/>
    <mergeCell ref="H24:J24"/>
    <mergeCell ref="K24:M24"/>
    <mergeCell ref="K25:L25"/>
    <mergeCell ref="M25:M26"/>
    <mergeCell ref="K26:L26"/>
    <mergeCell ref="K27:L28"/>
    <mergeCell ref="M27:M28"/>
    <mergeCell ref="N24:P24"/>
    <mergeCell ref="N25:O25"/>
    <mergeCell ref="P25:P26"/>
    <mergeCell ref="N26:O26"/>
    <mergeCell ref="N27:O28"/>
    <mergeCell ref="P27:P28"/>
    <mergeCell ref="Q24:S24"/>
    <mergeCell ref="Q25:R25"/>
    <mergeCell ref="S25:S26"/>
    <mergeCell ref="Q26:R26"/>
    <mergeCell ref="Q27:R28"/>
    <mergeCell ref="S27:S28"/>
    <mergeCell ref="T24:V24"/>
    <mergeCell ref="T25:U25"/>
    <mergeCell ref="V25:V26"/>
    <mergeCell ref="T26:U26"/>
    <mergeCell ref="T27:U28"/>
    <mergeCell ref="V27:V28"/>
    <mergeCell ref="W24:Y24"/>
    <mergeCell ref="W25:X25"/>
    <mergeCell ref="Y25:Y26"/>
    <mergeCell ref="W26:X26"/>
    <mergeCell ref="W27:X28"/>
    <mergeCell ref="Y27:Y28"/>
    <mergeCell ref="Z24:AB24"/>
    <mergeCell ref="Z25:AA25"/>
    <mergeCell ref="AB25:AB26"/>
    <mergeCell ref="Z26:AA26"/>
    <mergeCell ref="Z27:AA28"/>
    <mergeCell ref="AB27:AB28"/>
    <mergeCell ref="AC24:AE24"/>
    <mergeCell ref="AC25:AD25"/>
    <mergeCell ref="AE25:AE26"/>
    <mergeCell ref="AC26:AD26"/>
    <mergeCell ref="AC27:AD28"/>
    <mergeCell ref="AE27:AE28"/>
    <mergeCell ref="AL24:AN24"/>
    <mergeCell ref="AL25:AM25"/>
    <mergeCell ref="AN25:AN26"/>
    <mergeCell ref="AL26:AM26"/>
    <mergeCell ref="AL27:AM28"/>
    <mergeCell ref="AN27:AN28"/>
    <mergeCell ref="AF24:AH24"/>
    <mergeCell ref="AF25:AG25"/>
    <mergeCell ref="AH25:AH26"/>
    <mergeCell ref="AF26:AG26"/>
    <mergeCell ref="AF27:AG28"/>
    <mergeCell ref="AH27:AH28"/>
    <mergeCell ref="AI24:AK24"/>
    <mergeCell ref="AI25:AJ25"/>
    <mergeCell ref="AK25:AK26"/>
    <mergeCell ref="AI26:AJ26"/>
    <mergeCell ref="AI27:AJ28"/>
    <mergeCell ref="AK27:AK28"/>
  </mergeCells>
  <phoneticPr fontId="3" type="noConversion"/>
  <printOptions horizontalCentered="1" verticalCentered="1"/>
  <pageMargins left="0.25" right="0.25" top="0.25" bottom="0.25" header="0.3" footer="0.3"/>
  <pageSetup scale="75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Patsi Shandera</cp:lastModifiedBy>
  <cp:lastPrinted>2020-10-30T14:16:01Z</cp:lastPrinted>
  <dcterms:created xsi:type="dcterms:W3CDTF">2004-02-18T15:49:16Z</dcterms:created>
  <dcterms:modified xsi:type="dcterms:W3CDTF">2020-12-08T22:32:54Z</dcterms:modified>
</cp:coreProperties>
</file>