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handera\AppData\Local\Microsoft\Windows\INetCache\Content.Outlook\W51DJAM4\"/>
    </mc:Choice>
  </mc:AlternateContent>
  <xr:revisionPtr revIDLastSave="0" documentId="13_ncr:1_{0D1EDEE2-451F-490B-84D7-9B81905A0A23}" xr6:coauthVersionLast="45" xr6:coauthVersionMax="45" xr10:uidLastSave="{00000000-0000-0000-0000-000000000000}"/>
  <bookViews>
    <workbookView xWindow="30510" yWindow="2205" windowWidth="21600" windowHeight="11325" xr2:uid="{00000000-000D-0000-FFFF-FFFF00000000}"/>
  </bookViews>
  <sheets>
    <sheet name="Sheet1" sheetId="1" r:id="rId1"/>
  </sheets>
  <definedNames>
    <definedName name="_xlnm.Print_Area" localSheetId="0">Sheet1!$A$1:$U$42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1" l="1"/>
  <c r="U40" i="1"/>
  <c r="U38" i="1"/>
  <c r="U36" i="1"/>
  <c r="U34" i="1" a="1"/>
  <c r="U34" i="1" s="1"/>
  <c r="U32" i="1"/>
  <c r="U30" i="1"/>
  <c r="U28" i="1"/>
  <c r="U26" i="1"/>
  <c r="U24" i="1"/>
  <c r="U22" i="1"/>
  <c r="U20" i="1"/>
  <c r="U18" i="1"/>
  <c r="U16" i="1"/>
  <c r="U14" i="1"/>
  <c r="U12" i="1"/>
  <c r="U10" i="1"/>
  <c r="U8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T40" i="1" l="1"/>
  <c r="S40" i="1"/>
  <c r="R40" i="1"/>
  <c r="Q40" i="1"/>
  <c r="N40" i="1" l="1"/>
  <c r="M40" i="1"/>
  <c r="L40" i="1"/>
  <c r="K4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<sst xmlns="http://schemas.openxmlformats.org/spreadsheetml/2006/main" count="63" uniqueCount="42">
  <si>
    <t>EQUIPMENT</t>
  </si>
  <si>
    <t>Dozer</t>
  </si>
  <si>
    <t>Dump Truck</t>
  </si>
  <si>
    <t>Labor - Skilled/Sawyer</t>
  </si>
  <si>
    <t>All Terrain Vehicle</t>
  </si>
  <si>
    <t>12-14 yard</t>
  </si>
  <si>
    <t>JD 770, 14, 14G, 140G</t>
  </si>
  <si>
    <t>D-6</t>
  </si>
  <si>
    <t>Transport</t>
  </si>
  <si>
    <r>
      <t xml:space="preserve">Labor - </t>
    </r>
    <r>
      <rPr>
        <sz val="9"/>
        <rFont val="Arial"/>
        <family val="2"/>
      </rPr>
      <t>Non Skilled</t>
    </r>
  </si>
  <si>
    <t xml:space="preserve">EQUIPMENT EQUIVALENT </t>
  </si>
  <si>
    <t>Grader</t>
  </si>
  <si>
    <t>Support Vehicle</t>
  </si>
  <si>
    <t>Hours</t>
  </si>
  <si>
    <t>Days</t>
  </si>
  <si>
    <t>Miles</t>
  </si>
  <si>
    <t>TOTAL BID</t>
  </si>
  <si>
    <t>Vibratory roller</t>
  </si>
  <si>
    <t>Vibratory plate compactor/tamper</t>
  </si>
  <si>
    <t>ESTIMATED UNIT(S) OF MEASURE</t>
  </si>
  <si>
    <t xml:space="preserve"> BID</t>
  </si>
  <si>
    <t>PRICE / UNIT OF MEASURE 2021</t>
  </si>
  <si>
    <t>PRICE / UNIT OF MEASURE 2022</t>
  </si>
  <si>
    <t>PRICE / UNIT OF MEASURE 2023</t>
  </si>
  <si>
    <t>PRICE / UNIT OF MEASURE 2024</t>
  </si>
  <si>
    <t>Water Truck</t>
  </si>
  <si>
    <t>3000 gallon capacity or larger</t>
  </si>
  <si>
    <t>Cat 320, Any other 200n series machine or equivalent</t>
  </si>
  <si>
    <t>Cat 312, Komatsu 120</t>
  </si>
  <si>
    <t>Cat 330, any other 300 series machine or equivalent</t>
  </si>
  <si>
    <t>Dump Truck and Trailer</t>
  </si>
  <si>
    <t>Rubber tire backhoe</t>
  </si>
  <si>
    <t>Excavator, Small (must include a bucket with operating thumb)</t>
  </si>
  <si>
    <t>Excavator, Med (must include a bucket with operating thumb)</t>
  </si>
  <si>
    <t>Excavator, Large (must include a bucket with operating thumb)</t>
  </si>
  <si>
    <t>Tractor trailer lowboy</t>
  </si>
  <si>
    <t>3/4T - 1 Ton Service Truck</t>
  </si>
  <si>
    <t>PRICE / UNIT OF MEASURE 2025</t>
  </si>
  <si>
    <t>TOTAL</t>
  </si>
  <si>
    <t>EVALUATION ST JOE ROAD MAINTENANCE
21-225-3079822018</t>
  </si>
  <si>
    <t xml:space="preserve">                                                                                 Ditches Unlimited, Inc
                                                                                    Coeur d'Alene, ID</t>
  </si>
  <si>
    <t xml:space="preserve">                                                                                  Amped Excavation
                                                                                             Priest River,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</si>
</sst>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0" fillId="0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Fill="1"/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4" fontId="1" fillId="0" borderId="23" xfId="0" applyNumberFormat="1" applyFont="1" applyFill="1" applyBorder="1" applyAlignment="1">
      <alignment vertical="center"/>
    </xf>
    <xf numFmtId="44" fontId="1" fillId="0" borderId="27" xfId="0" applyNumberFormat="1" applyFont="1" applyFill="1" applyBorder="1" applyAlignment="1">
      <alignment vertical="center"/>
    </xf>
    <xf numFmtId="7" fontId="3" fillId="3" borderId="21" xfId="1" applyNumberFormat="1" applyFont="1" applyFill="1" applyBorder="1" applyAlignment="1" applyProtection="1">
      <alignment vertical="center"/>
      <protection locked="0"/>
    </xf>
    <xf numFmtId="7" fontId="3" fillId="3" borderId="26" xfId="1" applyNumberFormat="1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7" fontId="3" fillId="3" borderId="16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7" fontId="4" fillId="2" borderId="0" xfId="0" applyNumberFormat="1" applyFont="1" applyFill="1" applyBorder="1" applyAlignment="1">
      <alignment horizontal="center" vertical="center"/>
    </xf>
    <xf numFmtId="7" fontId="1" fillId="0" borderId="23" xfId="0" applyNumberFormat="1" applyFont="1" applyFill="1" applyBorder="1" applyAlignment="1">
      <alignment vertical="center"/>
    </xf>
    <xf numFmtId="8" fontId="1" fillId="0" borderId="24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7" fontId="3" fillId="5" borderId="21" xfId="1" applyNumberFormat="1" applyFont="1" applyFill="1" applyBorder="1" applyAlignment="1" applyProtection="1">
      <alignment vertical="center"/>
      <protection locked="0"/>
    </xf>
    <xf numFmtId="7" fontId="3" fillId="5" borderId="26" xfId="1" applyNumberFormat="1" applyFont="1" applyFill="1" applyBorder="1" applyAlignment="1" applyProtection="1">
      <alignment vertical="center"/>
      <protection locked="0"/>
    </xf>
    <xf numFmtId="0" fontId="0" fillId="5" borderId="0" xfId="0" applyFill="1" applyBorder="1"/>
    <xf numFmtId="0" fontId="4" fillId="5" borderId="3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7" fontId="4" fillId="5" borderId="33" xfId="0" applyNumberFormat="1" applyFont="1" applyFill="1" applyBorder="1" applyAlignment="1">
      <alignment horizontal="center" vertical="center"/>
    </xf>
    <xf numFmtId="7" fontId="1" fillId="5" borderId="23" xfId="0" applyNumberFormat="1" applyFont="1" applyFill="1" applyBorder="1" applyAlignment="1">
      <alignment vertical="center"/>
    </xf>
    <xf numFmtId="44" fontId="1" fillId="5" borderId="23" xfId="0" applyNumberFormat="1" applyFont="1" applyFill="1" applyBorder="1" applyAlignment="1">
      <alignment vertical="center"/>
    </xf>
    <xf numFmtId="44" fontId="1" fillId="5" borderId="27" xfId="0" applyNumberFormat="1" applyFont="1" applyFill="1" applyBorder="1" applyAlignment="1">
      <alignment vertical="center"/>
    </xf>
    <xf numFmtId="7" fontId="1" fillId="5" borderId="35" xfId="0" applyNumberFormat="1" applyFont="1" applyFill="1" applyBorder="1" applyAlignment="1">
      <alignment vertical="center"/>
    </xf>
    <xf numFmtId="0" fontId="4" fillId="5" borderId="0" xfId="0" applyFont="1" applyFill="1" applyBorder="1"/>
    <xf numFmtId="0" fontId="3" fillId="5" borderId="33" xfId="0" applyFont="1" applyFill="1" applyBorder="1" applyAlignment="1">
      <alignment horizontal="center" vertical="center"/>
    </xf>
    <xf numFmtId="8" fontId="1" fillId="5" borderId="35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0" xfId="0" applyFont="1" applyFill="1" applyBorder="1" applyAlignment="1">
      <alignment wrapText="1"/>
    </xf>
    <xf numFmtId="0" fontId="5" fillId="0" borderId="0" xfId="0" applyFont="1" applyFill="1" applyBorder="1" applyAlignment="1"/>
    <xf numFmtId="0" fontId="5" fillId="0" borderId="33" xfId="0" applyFont="1" applyFill="1" applyBorder="1" applyAlignment="1"/>
    <xf numFmtId="0" fontId="5" fillId="0" borderId="30" xfId="0" applyFont="1" applyFill="1" applyBorder="1" applyAlignment="1"/>
    <xf numFmtId="0" fontId="5" fillId="0" borderId="31" xfId="0" applyFont="1" applyFill="1" applyBorder="1" applyAlignment="1"/>
    <xf numFmtId="0" fontId="5" fillId="0" borderId="6" xfId="0" applyFont="1" applyFill="1" applyBorder="1" applyAlignment="1"/>
    <xf numFmtId="0" fontId="5" fillId="0" borderId="32" xfId="0" applyFont="1" applyFill="1" applyBorder="1" applyAlignment="1"/>
    <xf numFmtId="0" fontId="5" fillId="5" borderId="30" xfId="0" applyFont="1" applyFill="1" applyBorder="1" applyAlignment="1">
      <alignment wrapText="1"/>
    </xf>
    <xf numFmtId="0" fontId="5" fillId="5" borderId="0" xfId="0" applyFont="1" applyFill="1" applyBorder="1" applyAlignment="1"/>
    <xf numFmtId="0" fontId="5" fillId="5" borderId="33" xfId="0" applyFont="1" applyFill="1" applyBorder="1" applyAlignment="1"/>
    <xf numFmtId="0" fontId="5" fillId="5" borderId="30" xfId="0" applyFont="1" applyFill="1" applyBorder="1" applyAlignment="1"/>
    <xf numFmtId="0" fontId="5" fillId="5" borderId="31" xfId="0" applyFont="1" applyFill="1" applyBorder="1" applyAlignment="1"/>
    <xf numFmtId="0" fontId="5" fillId="5" borderId="6" xfId="0" applyFont="1" applyFill="1" applyBorder="1" applyAlignment="1"/>
    <xf numFmtId="0" fontId="5" fillId="5" borderId="32" xfId="0" applyFont="1" applyFill="1" applyBorder="1" applyAlignment="1"/>
    <xf numFmtId="0" fontId="3" fillId="5" borderId="2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abSelected="1" topLeftCell="G1" zoomScale="85" zoomScaleNormal="85" workbookViewId="0">
      <selection activeCell="J8" sqref="J8"/>
    </sheetView>
  </sheetViews>
  <sheetFormatPr defaultRowHeight="12.75" x14ac:dyDescent="0.2"/>
  <cols>
    <col min="2" max="2" width="13.5703125" customWidth="1"/>
    <col min="6" max="6" width="11.140625" customWidth="1"/>
    <col min="7" max="7" width="2.42578125" customWidth="1"/>
    <col min="9" max="9" width="10.28515625" customWidth="1"/>
    <col min="10" max="10" width="20" customWidth="1"/>
    <col min="11" max="11" width="17" customWidth="1"/>
    <col min="12" max="12" width="16.5703125" customWidth="1"/>
    <col min="13" max="13" width="17.85546875" customWidth="1"/>
    <col min="14" max="15" width="16.28515625" customWidth="1"/>
    <col min="16" max="16" width="20" customWidth="1"/>
    <col min="17" max="17" width="17" customWidth="1"/>
    <col min="18" max="18" width="16.5703125" customWidth="1"/>
    <col min="19" max="19" width="17.85546875" customWidth="1"/>
    <col min="20" max="21" width="16.28515625" customWidth="1"/>
  </cols>
  <sheetData>
    <row r="1" spans="1:21" ht="13.5" customHeight="1" x14ac:dyDescent="0.2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6" t="s">
        <v>40</v>
      </c>
      <c r="K1" s="107"/>
      <c r="L1" s="107"/>
      <c r="M1" s="107"/>
      <c r="N1" s="107"/>
      <c r="O1" s="108"/>
      <c r="P1" s="113" t="s">
        <v>41</v>
      </c>
      <c r="Q1" s="114"/>
      <c r="R1" s="114"/>
      <c r="S1" s="114"/>
      <c r="T1" s="114"/>
      <c r="U1" s="115"/>
    </row>
    <row r="2" spans="1:21" ht="14.1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9"/>
      <c r="K2" s="107"/>
      <c r="L2" s="107"/>
      <c r="M2" s="107"/>
      <c r="N2" s="107"/>
      <c r="O2" s="108"/>
      <c r="P2" s="116"/>
      <c r="Q2" s="114"/>
      <c r="R2" s="114"/>
      <c r="S2" s="114"/>
      <c r="T2" s="114"/>
      <c r="U2" s="115"/>
    </row>
    <row r="3" spans="1:21" ht="14.1" customHeight="1" x14ac:dyDescent="0.2">
      <c r="A3" s="102"/>
      <c r="B3" s="103"/>
      <c r="C3" s="103"/>
      <c r="D3" s="103"/>
      <c r="E3" s="103"/>
      <c r="F3" s="103"/>
      <c r="G3" s="103"/>
      <c r="H3" s="103"/>
      <c r="I3" s="103"/>
      <c r="J3" s="109"/>
      <c r="K3" s="107"/>
      <c r="L3" s="107"/>
      <c r="M3" s="107"/>
      <c r="N3" s="107"/>
      <c r="O3" s="108"/>
      <c r="P3" s="116"/>
      <c r="Q3" s="114"/>
      <c r="R3" s="114"/>
      <c r="S3" s="114"/>
      <c r="T3" s="114"/>
      <c r="U3" s="115"/>
    </row>
    <row r="4" spans="1:21" ht="14.1" customHeight="1" x14ac:dyDescent="0.2">
      <c r="A4" s="104"/>
      <c r="B4" s="105"/>
      <c r="C4" s="105"/>
      <c r="D4" s="105"/>
      <c r="E4" s="105"/>
      <c r="F4" s="105"/>
      <c r="G4" s="105"/>
      <c r="H4" s="105"/>
      <c r="I4" s="105"/>
      <c r="J4" s="110"/>
      <c r="K4" s="111"/>
      <c r="L4" s="111"/>
      <c r="M4" s="111"/>
      <c r="N4" s="111"/>
      <c r="O4" s="112"/>
      <c r="P4" s="117"/>
      <c r="Q4" s="118"/>
      <c r="R4" s="118"/>
      <c r="S4" s="118"/>
      <c r="T4" s="118"/>
      <c r="U4" s="119"/>
    </row>
    <row r="5" spans="1:21" ht="6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6"/>
      <c r="P5" s="33"/>
      <c r="Q5" s="33"/>
      <c r="R5" s="33"/>
      <c r="S5" s="33"/>
      <c r="T5" s="34"/>
      <c r="U5" s="35"/>
    </row>
    <row r="6" spans="1:21" ht="19.5" customHeight="1" x14ac:dyDescent="0.2">
      <c r="A6" s="124" t="s">
        <v>0</v>
      </c>
      <c r="B6" s="125"/>
      <c r="C6" s="128" t="s">
        <v>10</v>
      </c>
      <c r="D6" s="129"/>
      <c r="E6" s="129"/>
      <c r="F6" s="129"/>
      <c r="G6" s="130"/>
      <c r="H6" s="93" t="s">
        <v>19</v>
      </c>
      <c r="I6" s="134"/>
      <c r="J6" s="93" t="s">
        <v>21</v>
      </c>
      <c r="K6" s="93" t="s">
        <v>22</v>
      </c>
      <c r="L6" s="93" t="s">
        <v>23</v>
      </c>
      <c r="M6" s="93" t="s">
        <v>24</v>
      </c>
      <c r="N6" s="95" t="s">
        <v>37</v>
      </c>
      <c r="O6" s="16" t="s">
        <v>38</v>
      </c>
      <c r="P6" s="120" t="s">
        <v>21</v>
      </c>
      <c r="Q6" s="120" t="s">
        <v>22</v>
      </c>
      <c r="R6" s="120" t="s">
        <v>23</v>
      </c>
      <c r="S6" s="120" t="s">
        <v>24</v>
      </c>
      <c r="T6" s="122" t="s">
        <v>37</v>
      </c>
      <c r="U6" s="36" t="s">
        <v>38</v>
      </c>
    </row>
    <row r="7" spans="1:21" ht="19.5" customHeight="1" thickBot="1" x14ac:dyDescent="0.25">
      <c r="A7" s="126"/>
      <c r="B7" s="127"/>
      <c r="C7" s="131"/>
      <c r="D7" s="132"/>
      <c r="E7" s="132"/>
      <c r="F7" s="132"/>
      <c r="G7" s="133"/>
      <c r="H7" s="94"/>
      <c r="I7" s="135"/>
      <c r="J7" s="94"/>
      <c r="K7" s="94"/>
      <c r="L7" s="94"/>
      <c r="M7" s="94"/>
      <c r="N7" s="96"/>
      <c r="O7" s="17"/>
      <c r="P7" s="121"/>
      <c r="Q7" s="121"/>
      <c r="R7" s="121"/>
      <c r="S7" s="121"/>
      <c r="T7" s="123"/>
      <c r="U7" s="37"/>
    </row>
    <row r="8" spans="1:21" ht="18.75" customHeight="1" x14ac:dyDescent="0.2">
      <c r="A8" s="88" t="s">
        <v>25</v>
      </c>
      <c r="B8" s="89"/>
      <c r="C8" s="90" t="s">
        <v>26</v>
      </c>
      <c r="D8" s="91"/>
      <c r="E8" s="91"/>
      <c r="F8" s="91"/>
      <c r="G8" s="92"/>
      <c r="H8" s="3">
        <v>100</v>
      </c>
      <c r="I8" s="5" t="s">
        <v>13</v>
      </c>
      <c r="J8" s="13">
        <v>80</v>
      </c>
      <c r="K8" s="13">
        <v>80</v>
      </c>
      <c r="L8" s="13">
        <v>80</v>
      </c>
      <c r="M8" s="13">
        <v>80</v>
      </c>
      <c r="N8" s="14">
        <v>80</v>
      </c>
      <c r="O8" s="21">
        <f>SUM(J8:N8)*H8</f>
        <v>40000</v>
      </c>
      <c r="P8" s="38">
        <v>80</v>
      </c>
      <c r="Q8" s="38">
        <v>80</v>
      </c>
      <c r="R8" s="38">
        <v>80</v>
      </c>
      <c r="S8" s="38">
        <v>80</v>
      </c>
      <c r="T8" s="39">
        <v>80</v>
      </c>
      <c r="U8" s="38">
        <f>SUM(P8:T8)*H8</f>
        <v>40000</v>
      </c>
    </row>
    <row r="9" spans="1:21" ht="7.5" customHeight="1" thickBot="1" x14ac:dyDescent="0.25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22"/>
      <c r="P9" s="40"/>
      <c r="Q9" s="40"/>
      <c r="R9" s="40"/>
      <c r="S9" s="40"/>
      <c r="T9" s="40"/>
      <c r="U9" s="41"/>
    </row>
    <row r="10" spans="1:21" ht="37.5" customHeight="1" x14ac:dyDescent="0.2">
      <c r="A10" s="88" t="s">
        <v>32</v>
      </c>
      <c r="B10" s="89"/>
      <c r="C10" s="90" t="s">
        <v>28</v>
      </c>
      <c r="D10" s="91"/>
      <c r="E10" s="91"/>
      <c r="F10" s="91"/>
      <c r="G10" s="92"/>
      <c r="H10" s="3">
        <v>10</v>
      </c>
      <c r="I10" s="5" t="s">
        <v>13</v>
      </c>
      <c r="J10" s="13">
        <v>95</v>
      </c>
      <c r="K10" s="13">
        <v>95</v>
      </c>
      <c r="L10" s="13">
        <v>95</v>
      </c>
      <c r="M10" s="13">
        <v>95</v>
      </c>
      <c r="N10" s="14">
        <v>95</v>
      </c>
      <c r="O10" s="21">
        <f>SUM(J10:N10)*H10</f>
        <v>4750</v>
      </c>
      <c r="P10" s="38">
        <v>80</v>
      </c>
      <c r="Q10" s="38">
        <v>80</v>
      </c>
      <c r="R10" s="38">
        <v>80</v>
      </c>
      <c r="S10" s="38">
        <v>80</v>
      </c>
      <c r="T10" s="39">
        <v>80</v>
      </c>
      <c r="U10" s="38">
        <f>SUM(P10:T10)*H10</f>
        <v>4000</v>
      </c>
    </row>
    <row r="11" spans="1:21" ht="7.5" customHeight="1" thickBot="1" x14ac:dyDescent="0.25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4"/>
      <c r="O11" s="22"/>
      <c r="P11" s="40"/>
      <c r="Q11" s="40"/>
      <c r="R11" s="40"/>
      <c r="S11" s="40"/>
      <c r="T11" s="40"/>
      <c r="U11" s="41"/>
    </row>
    <row r="12" spans="1:21" ht="37.5" customHeight="1" x14ac:dyDescent="0.2">
      <c r="A12" s="80" t="s">
        <v>33</v>
      </c>
      <c r="B12" s="81"/>
      <c r="C12" s="97" t="s">
        <v>27</v>
      </c>
      <c r="D12" s="98"/>
      <c r="E12" s="98"/>
      <c r="F12" s="98"/>
      <c r="G12" s="99"/>
      <c r="H12" s="6">
        <v>30</v>
      </c>
      <c r="I12" s="4" t="s">
        <v>13</v>
      </c>
      <c r="J12" s="13">
        <v>125</v>
      </c>
      <c r="K12" s="13">
        <v>125</v>
      </c>
      <c r="L12" s="13">
        <v>125</v>
      </c>
      <c r="M12" s="13">
        <v>125</v>
      </c>
      <c r="N12" s="14">
        <v>125</v>
      </c>
      <c r="O12" s="21">
        <f>SUM(J12:N12)*H12</f>
        <v>18750</v>
      </c>
      <c r="P12" s="38">
        <v>97</v>
      </c>
      <c r="Q12" s="38">
        <v>97</v>
      </c>
      <c r="R12" s="38">
        <v>97</v>
      </c>
      <c r="S12" s="38">
        <v>97</v>
      </c>
      <c r="T12" s="39">
        <v>97</v>
      </c>
      <c r="U12" s="38">
        <f>SUM(P12:T12)*H12</f>
        <v>14550</v>
      </c>
    </row>
    <row r="13" spans="1:21" ht="7.5" customHeight="1" thickBot="1" x14ac:dyDescent="0.25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4"/>
      <c r="O13" s="22"/>
      <c r="P13" s="40"/>
      <c r="Q13" s="40"/>
      <c r="R13" s="40"/>
      <c r="S13" s="40"/>
      <c r="T13" s="40"/>
      <c r="U13" s="41"/>
    </row>
    <row r="14" spans="1:21" ht="37.5" customHeight="1" x14ac:dyDescent="0.2">
      <c r="A14" s="80" t="s">
        <v>34</v>
      </c>
      <c r="B14" s="81"/>
      <c r="C14" s="60" t="s">
        <v>29</v>
      </c>
      <c r="D14" s="61"/>
      <c r="E14" s="61"/>
      <c r="F14" s="61"/>
      <c r="G14" s="62"/>
      <c r="H14" s="6">
        <v>10</v>
      </c>
      <c r="I14" s="4" t="s">
        <v>13</v>
      </c>
      <c r="J14" s="13">
        <v>135</v>
      </c>
      <c r="K14" s="13">
        <v>135</v>
      </c>
      <c r="L14" s="13">
        <v>135</v>
      </c>
      <c r="M14" s="13">
        <v>135</v>
      </c>
      <c r="N14" s="14">
        <v>135</v>
      </c>
      <c r="O14" s="21">
        <f>SUM(J14:N14)*H14</f>
        <v>6750</v>
      </c>
      <c r="P14" s="38">
        <v>100</v>
      </c>
      <c r="Q14" s="38">
        <v>100</v>
      </c>
      <c r="R14" s="38">
        <v>100</v>
      </c>
      <c r="S14" s="38">
        <v>100</v>
      </c>
      <c r="T14" s="39">
        <v>100</v>
      </c>
      <c r="U14" s="38">
        <f>SUM(P14:T14)*H14</f>
        <v>5000</v>
      </c>
    </row>
    <row r="15" spans="1:21" ht="7.5" customHeight="1" thickBo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15"/>
      <c r="P15" s="42"/>
      <c r="Q15" s="42"/>
      <c r="R15" s="42"/>
      <c r="S15" s="42"/>
      <c r="T15" s="43"/>
      <c r="U15" s="44"/>
    </row>
    <row r="16" spans="1:21" x14ac:dyDescent="0.2">
      <c r="A16" s="80" t="s">
        <v>31</v>
      </c>
      <c r="B16" s="81"/>
      <c r="C16" s="60"/>
      <c r="D16" s="61"/>
      <c r="E16" s="61"/>
      <c r="F16" s="61"/>
      <c r="G16" s="62"/>
      <c r="H16" s="6">
        <v>10</v>
      </c>
      <c r="I16" s="4" t="s">
        <v>13</v>
      </c>
      <c r="J16" s="13">
        <v>100</v>
      </c>
      <c r="K16" s="13">
        <v>100</v>
      </c>
      <c r="L16" s="13">
        <v>100</v>
      </c>
      <c r="M16" s="13">
        <v>100</v>
      </c>
      <c r="N16" s="14">
        <v>100</v>
      </c>
      <c r="O16" s="21">
        <f>SUM(J16:N16)*H16</f>
        <v>5000</v>
      </c>
      <c r="P16" s="38">
        <v>95</v>
      </c>
      <c r="Q16" s="38">
        <v>95</v>
      </c>
      <c r="R16" s="38">
        <v>95</v>
      </c>
      <c r="S16" s="38">
        <v>95</v>
      </c>
      <c r="T16" s="38">
        <v>95</v>
      </c>
      <c r="U16" s="38">
        <f>SUM(P16:T16)*H16</f>
        <v>4750</v>
      </c>
    </row>
    <row r="17" spans="1:21" ht="7.5" customHeight="1" thickBot="1" x14ac:dyDescent="0.25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23"/>
      <c r="P17" s="40"/>
      <c r="Q17" s="40"/>
      <c r="R17" s="40"/>
      <c r="S17" s="40"/>
      <c r="T17" s="40"/>
      <c r="U17" s="45"/>
    </row>
    <row r="18" spans="1:21" ht="17.25" customHeight="1" x14ac:dyDescent="0.2">
      <c r="A18" s="80" t="s">
        <v>1</v>
      </c>
      <c r="B18" s="81"/>
      <c r="C18" s="60" t="s">
        <v>7</v>
      </c>
      <c r="D18" s="61"/>
      <c r="E18" s="61"/>
      <c r="F18" s="61"/>
      <c r="G18" s="62"/>
      <c r="H18" s="6">
        <v>20</v>
      </c>
      <c r="I18" s="4" t="s">
        <v>13</v>
      </c>
      <c r="J18" s="13">
        <v>95</v>
      </c>
      <c r="K18" s="13">
        <v>95</v>
      </c>
      <c r="L18" s="13">
        <v>95</v>
      </c>
      <c r="M18" s="13">
        <v>95</v>
      </c>
      <c r="N18" s="14">
        <v>95</v>
      </c>
      <c r="O18" s="21">
        <f>SUM(J18:N18)*H18</f>
        <v>9500</v>
      </c>
      <c r="P18" s="38">
        <v>70</v>
      </c>
      <c r="Q18" s="38">
        <v>70</v>
      </c>
      <c r="R18" s="38">
        <v>70</v>
      </c>
      <c r="S18" s="38">
        <v>70</v>
      </c>
      <c r="T18" s="38">
        <v>70</v>
      </c>
      <c r="U18" s="38">
        <f>SUM(P18:T18)*H18</f>
        <v>7000</v>
      </c>
    </row>
    <row r="19" spans="1:21" ht="7.5" customHeight="1" thickBot="1" x14ac:dyDescent="0.2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  <c r="O19" s="22"/>
      <c r="P19" s="40"/>
      <c r="Q19" s="40"/>
      <c r="R19" s="40"/>
      <c r="S19" s="40"/>
      <c r="T19" s="40"/>
      <c r="U19" s="41"/>
    </row>
    <row r="20" spans="1:21" ht="18" customHeight="1" x14ac:dyDescent="0.2">
      <c r="A20" s="80" t="s">
        <v>11</v>
      </c>
      <c r="B20" s="81"/>
      <c r="C20" s="60" t="s">
        <v>6</v>
      </c>
      <c r="D20" s="61"/>
      <c r="E20" s="61"/>
      <c r="F20" s="61"/>
      <c r="G20" s="62"/>
      <c r="H20" s="6">
        <v>80</v>
      </c>
      <c r="I20" s="4" t="s">
        <v>13</v>
      </c>
      <c r="J20" s="13">
        <v>115</v>
      </c>
      <c r="K20" s="13">
        <v>115</v>
      </c>
      <c r="L20" s="13">
        <v>115</v>
      </c>
      <c r="M20" s="13">
        <v>115</v>
      </c>
      <c r="N20" s="14">
        <v>115</v>
      </c>
      <c r="O20" s="21">
        <f>SUM(J20:N20)*H20</f>
        <v>46000</v>
      </c>
      <c r="P20" s="38">
        <v>84.5</v>
      </c>
      <c r="Q20" s="38">
        <v>84.5</v>
      </c>
      <c r="R20" s="38">
        <v>84.5</v>
      </c>
      <c r="S20" s="38">
        <v>84.5</v>
      </c>
      <c r="T20" s="38">
        <v>84.5</v>
      </c>
      <c r="U20" s="38">
        <f>SUM(P20:T20)*H20</f>
        <v>33800</v>
      </c>
    </row>
    <row r="21" spans="1:21" ht="7.5" customHeight="1" thickBot="1" x14ac:dyDescent="0.2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22"/>
      <c r="P21" s="40"/>
      <c r="Q21" s="40"/>
      <c r="R21" s="40"/>
      <c r="S21" s="40"/>
      <c r="T21" s="40"/>
      <c r="U21" s="41"/>
    </row>
    <row r="22" spans="1:21" ht="17.45" customHeight="1" x14ac:dyDescent="0.2">
      <c r="A22" s="80" t="s">
        <v>2</v>
      </c>
      <c r="B22" s="81"/>
      <c r="C22" s="60" t="s">
        <v>5</v>
      </c>
      <c r="D22" s="61"/>
      <c r="E22" s="61"/>
      <c r="F22" s="61"/>
      <c r="G22" s="62"/>
      <c r="H22" s="6">
        <v>10</v>
      </c>
      <c r="I22" s="4" t="s">
        <v>13</v>
      </c>
      <c r="J22" s="13">
        <v>105</v>
      </c>
      <c r="K22" s="13">
        <v>105</v>
      </c>
      <c r="L22" s="13">
        <v>105</v>
      </c>
      <c r="M22" s="13">
        <v>105</v>
      </c>
      <c r="N22" s="14">
        <v>105</v>
      </c>
      <c r="O22" s="21">
        <f>SUM(J22:N22)*H22</f>
        <v>5250</v>
      </c>
      <c r="P22" s="38">
        <v>85</v>
      </c>
      <c r="Q22" s="38">
        <v>85</v>
      </c>
      <c r="R22" s="38">
        <v>85</v>
      </c>
      <c r="S22" s="38">
        <v>85</v>
      </c>
      <c r="T22" s="38">
        <v>85</v>
      </c>
      <c r="U22" s="38">
        <f>SUM(P22:T22)*H22</f>
        <v>4250</v>
      </c>
    </row>
    <row r="23" spans="1:21" ht="7.5" customHeight="1" thickBot="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O23" s="22"/>
      <c r="P23" s="40"/>
      <c r="Q23" s="40"/>
      <c r="R23" s="40"/>
      <c r="S23" s="40"/>
      <c r="T23" s="40"/>
      <c r="U23" s="41"/>
    </row>
    <row r="24" spans="1:21" ht="24" customHeight="1" x14ac:dyDescent="0.2">
      <c r="A24" s="80" t="s">
        <v>8</v>
      </c>
      <c r="B24" s="81"/>
      <c r="C24" s="60" t="s">
        <v>30</v>
      </c>
      <c r="D24" s="61"/>
      <c r="E24" s="61"/>
      <c r="F24" s="61"/>
      <c r="G24" s="62"/>
      <c r="H24" s="6">
        <v>30</v>
      </c>
      <c r="I24" s="4" t="s">
        <v>13</v>
      </c>
      <c r="J24" s="13">
        <v>115</v>
      </c>
      <c r="K24" s="13">
        <v>115</v>
      </c>
      <c r="L24" s="13">
        <v>115</v>
      </c>
      <c r="M24" s="13">
        <v>115</v>
      </c>
      <c r="N24" s="14">
        <v>115</v>
      </c>
      <c r="O24" s="21">
        <f>SUM(J24:N24)*H24</f>
        <v>17250</v>
      </c>
      <c r="P24" s="38">
        <v>94.5</v>
      </c>
      <c r="Q24" s="38">
        <v>94.5</v>
      </c>
      <c r="R24" s="38">
        <v>94.5</v>
      </c>
      <c r="S24" s="38">
        <v>94.5</v>
      </c>
      <c r="T24" s="38">
        <v>94.5</v>
      </c>
      <c r="U24" s="38">
        <f>SUM(P24:T24)*H24</f>
        <v>14175</v>
      </c>
    </row>
    <row r="25" spans="1:21" ht="7.5" customHeight="1" thickBot="1" x14ac:dyDescent="0.25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  <c r="O25" s="22"/>
      <c r="P25" s="40"/>
      <c r="Q25" s="40"/>
      <c r="R25" s="40"/>
      <c r="S25" s="40"/>
      <c r="T25" s="40"/>
      <c r="U25" s="41"/>
    </row>
    <row r="26" spans="1:21" ht="24" customHeight="1" x14ac:dyDescent="0.2">
      <c r="A26" s="78" t="s">
        <v>18</v>
      </c>
      <c r="B26" s="79"/>
      <c r="C26" s="97"/>
      <c r="D26" s="98"/>
      <c r="E26" s="98"/>
      <c r="F26" s="98"/>
      <c r="G26" s="99"/>
      <c r="H26" s="6">
        <v>10</v>
      </c>
      <c r="I26" s="4" t="s">
        <v>13</v>
      </c>
      <c r="J26" s="13">
        <v>20</v>
      </c>
      <c r="K26" s="13">
        <v>20</v>
      </c>
      <c r="L26" s="13">
        <v>20</v>
      </c>
      <c r="M26" s="13">
        <v>20</v>
      </c>
      <c r="N26" s="14">
        <v>20</v>
      </c>
      <c r="O26" s="21">
        <f>SUM(J26:N26)*H26</f>
        <v>1000</v>
      </c>
      <c r="P26" s="38">
        <v>15</v>
      </c>
      <c r="Q26" s="38">
        <v>15</v>
      </c>
      <c r="R26" s="38">
        <v>15</v>
      </c>
      <c r="S26" s="38">
        <v>15</v>
      </c>
      <c r="T26" s="38">
        <v>15</v>
      </c>
      <c r="U26" s="38">
        <f>SUM(P26:T26)*H26</f>
        <v>750</v>
      </c>
    </row>
    <row r="27" spans="1:21" ht="7.5" customHeight="1" thickBot="1" x14ac:dyDescent="0.25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9"/>
      <c r="O27" s="22"/>
      <c r="P27" s="40"/>
      <c r="Q27" s="40"/>
      <c r="R27" s="40"/>
      <c r="S27" s="40"/>
      <c r="T27" s="40"/>
      <c r="U27" s="41"/>
    </row>
    <row r="28" spans="1:21" ht="17.25" customHeight="1" x14ac:dyDescent="0.2">
      <c r="A28" s="78" t="s">
        <v>17</v>
      </c>
      <c r="B28" s="79"/>
      <c r="C28" s="60"/>
      <c r="D28" s="61"/>
      <c r="E28" s="61"/>
      <c r="F28" s="61"/>
      <c r="G28" s="62"/>
      <c r="H28" s="6">
        <v>10</v>
      </c>
      <c r="I28" s="4" t="s">
        <v>13</v>
      </c>
      <c r="J28" s="13">
        <v>95</v>
      </c>
      <c r="K28" s="13">
        <v>95</v>
      </c>
      <c r="L28" s="13">
        <v>95</v>
      </c>
      <c r="M28" s="13">
        <v>95</v>
      </c>
      <c r="N28" s="14">
        <v>95</v>
      </c>
      <c r="O28" s="21">
        <f>SUM(J28:N28)*H28</f>
        <v>4750</v>
      </c>
      <c r="P28" s="38">
        <v>75</v>
      </c>
      <c r="Q28" s="38">
        <v>75</v>
      </c>
      <c r="R28" s="38">
        <v>75</v>
      </c>
      <c r="S28" s="38">
        <v>75</v>
      </c>
      <c r="T28" s="38">
        <v>75</v>
      </c>
      <c r="U28" s="38">
        <f>SUM(P28:T28)*H28</f>
        <v>3750</v>
      </c>
    </row>
    <row r="29" spans="1:21" ht="7.5" customHeight="1" thickBot="1" x14ac:dyDescent="0.2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  <c r="O29" s="22"/>
      <c r="P29" s="40"/>
      <c r="Q29" s="40"/>
      <c r="R29" s="40"/>
      <c r="S29" s="40"/>
      <c r="T29" s="40"/>
      <c r="U29" s="41"/>
    </row>
    <row r="30" spans="1:21" ht="17.25" customHeight="1" x14ac:dyDescent="0.2">
      <c r="A30" s="78" t="s">
        <v>9</v>
      </c>
      <c r="B30" s="79"/>
      <c r="C30" s="60"/>
      <c r="D30" s="61"/>
      <c r="E30" s="61"/>
      <c r="F30" s="61"/>
      <c r="G30" s="62"/>
      <c r="H30" s="6">
        <v>10</v>
      </c>
      <c r="I30" s="4" t="s">
        <v>13</v>
      </c>
      <c r="J30" s="13">
        <v>20</v>
      </c>
      <c r="K30" s="13">
        <v>20</v>
      </c>
      <c r="L30" s="13">
        <v>20</v>
      </c>
      <c r="M30" s="13">
        <v>20</v>
      </c>
      <c r="N30" s="14">
        <v>20</v>
      </c>
      <c r="O30" s="21">
        <f>SUM(J30:N30)*H30</f>
        <v>1000</v>
      </c>
      <c r="P30" s="38">
        <v>20</v>
      </c>
      <c r="Q30" s="38">
        <v>20</v>
      </c>
      <c r="R30" s="38">
        <v>20</v>
      </c>
      <c r="S30" s="38">
        <v>20</v>
      </c>
      <c r="T30" s="38">
        <v>20</v>
      </c>
      <c r="U30" s="38">
        <f>SUM(P30:T30)*10</f>
        <v>1000</v>
      </c>
    </row>
    <row r="31" spans="1:21" ht="7.5" customHeight="1" thickBot="1" x14ac:dyDescent="0.2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9"/>
      <c r="O31" s="22"/>
      <c r="P31" s="40"/>
      <c r="Q31" s="40"/>
      <c r="R31" s="40"/>
      <c r="S31" s="40"/>
      <c r="T31" s="40"/>
      <c r="U31" s="41"/>
    </row>
    <row r="32" spans="1:21" ht="17.45" customHeight="1" x14ac:dyDescent="0.2">
      <c r="A32" s="76" t="s">
        <v>3</v>
      </c>
      <c r="B32" s="77"/>
      <c r="C32" s="60"/>
      <c r="D32" s="61"/>
      <c r="E32" s="61"/>
      <c r="F32" s="61"/>
      <c r="G32" s="62"/>
      <c r="H32" s="6">
        <v>10</v>
      </c>
      <c r="I32" s="4" t="s">
        <v>13</v>
      </c>
      <c r="J32" s="13">
        <v>35</v>
      </c>
      <c r="K32" s="13">
        <v>35</v>
      </c>
      <c r="L32" s="13">
        <v>35</v>
      </c>
      <c r="M32" s="13">
        <v>35</v>
      </c>
      <c r="N32" s="14">
        <v>35</v>
      </c>
      <c r="O32" s="21">
        <f>SUM(J32:N32)*H32</f>
        <v>1750</v>
      </c>
      <c r="P32" s="38">
        <v>30</v>
      </c>
      <c r="Q32" s="38">
        <v>30</v>
      </c>
      <c r="R32" s="38">
        <v>30</v>
      </c>
      <c r="S32" s="38">
        <v>30</v>
      </c>
      <c r="T32" s="38">
        <v>30</v>
      </c>
      <c r="U32" s="38">
        <f>SUM(P32:T32)*H32</f>
        <v>1500</v>
      </c>
    </row>
    <row r="33" spans="1:21" ht="7.5" customHeight="1" thickBot="1" x14ac:dyDescent="0.2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27"/>
      <c r="P33" s="40"/>
      <c r="Q33" s="40"/>
      <c r="R33" s="40"/>
      <c r="S33" s="40"/>
      <c r="T33" s="40"/>
      <c r="U33" s="46"/>
    </row>
    <row r="34" spans="1:21" ht="17.25" customHeight="1" x14ac:dyDescent="0.2">
      <c r="A34" s="63" t="s">
        <v>4</v>
      </c>
      <c r="B34" s="64"/>
      <c r="C34" s="60"/>
      <c r="D34" s="61"/>
      <c r="E34" s="61"/>
      <c r="F34" s="61"/>
      <c r="G34" s="62"/>
      <c r="H34" s="6">
        <v>10</v>
      </c>
      <c r="I34" s="4" t="s">
        <v>14</v>
      </c>
      <c r="J34" s="13">
        <v>10</v>
      </c>
      <c r="K34" s="13">
        <v>10</v>
      </c>
      <c r="L34" s="13">
        <v>10</v>
      </c>
      <c r="M34" s="13">
        <v>10</v>
      </c>
      <c r="N34" s="14">
        <v>10</v>
      </c>
      <c r="O34" s="21">
        <f>SUM(J34:N34)*H34</f>
        <v>500</v>
      </c>
      <c r="P34" s="38">
        <v>10</v>
      </c>
      <c r="Q34" s="38">
        <v>10</v>
      </c>
      <c r="R34" s="38">
        <v>10</v>
      </c>
      <c r="S34" s="38">
        <v>10</v>
      </c>
      <c r="T34" s="38">
        <v>10</v>
      </c>
      <c r="U34" s="38" cm="1">
        <f t="array" ref="U34">SUM(P34:T34*H34)</f>
        <v>500</v>
      </c>
    </row>
    <row r="35" spans="1:21" ht="7.5" customHeight="1" thickBot="1" x14ac:dyDescent="0.25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9"/>
      <c r="O35" s="22"/>
      <c r="P35" s="40"/>
      <c r="Q35" s="40"/>
      <c r="R35" s="40"/>
      <c r="S35" s="40"/>
      <c r="T35" s="40"/>
      <c r="U35" s="41"/>
    </row>
    <row r="36" spans="1:21" ht="17.45" customHeight="1" x14ac:dyDescent="0.2">
      <c r="A36" s="63" t="s">
        <v>8</v>
      </c>
      <c r="B36" s="64"/>
      <c r="C36" s="60" t="s">
        <v>35</v>
      </c>
      <c r="D36" s="61"/>
      <c r="E36" s="61"/>
      <c r="F36" s="61"/>
      <c r="G36" s="62"/>
      <c r="H36" s="6">
        <v>30</v>
      </c>
      <c r="I36" s="4" t="s">
        <v>13</v>
      </c>
      <c r="J36" s="13">
        <v>115</v>
      </c>
      <c r="K36" s="13">
        <v>115</v>
      </c>
      <c r="L36" s="13">
        <v>115</v>
      </c>
      <c r="M36" s="13">
        <v>115</v>
      </c>
      <c r="N36" s="14">
        <v>115</v>
      </c>
      <c r="O36" s="21">
        <f>SUM(J36:N36)*H36</f>
        <v>17250</v>
      </c>
      <c r="P36" s="38">
        <v>95</v>
      </c>
      <c r="Q36" s="38">
        <v>95</v>
      </c>
      <c r="R36" s="38">
        <v>95</v>
      </c>
      <c r="S36" s="38">
        <v>95</v>
      </c>
      <c r="T36" s="38">
        <v>95</v>
      </c>
      <c r="U36" s="38">
        <f>SUM(P36:T36)*H36</f>
        <v>14250</v>
      </c>
    </row>
    <row r="37" spans="1:21" ht="7.5" customHeight="1" thickBot="1" x14ac:dyDescent="0.25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O37" s="22"/>
      <c r="P37" s="40"/>
      <c r="Q37" s="40"/>
      <c r="R37" s="40"/>
      <c r="S37" s="40"/>
      <c r="T37" s="40"/>
      <c r="U37" s="41"/>
    </row>
    <row r="38" spans="1:21" ht="17.45" customHeight="1" x14ac:dyDescent="0.2">
      <c r="A38" s="74" t="s">
        <v>12</v>
      </c>
      <c r="B38" s="75"/>
      <c r="C38" s="60" t="s">
        <v>36</v>
      </c>
      <c r="D38" s="61"/>
      <c r="E38" s="61"/>
      <c r="F38" s="61"/>
      <c r="G38" s="62"/>
      <c r="H38" s="6">
        <v>550</v>
      </c>
      <c r="I38" s="4" t="s">
        <v>15</v>
      </c>
      <c r="J38" s="13">
        <v>0.56999999999999995</v>
      </c>
      <c r="K38" s="13">
        <v>0.56999999999999995</v>
      </c>
      <c r="L38" s="13">
        <v>0.56999999999999995</v>
      </c>
      <c r="M38" s="13">
        <v>0.56999999999999995</v>
      </c>
      <c r="N38" s="14">
        <v>0.56999999999999995</v>
      </c>
      <c r="O38" s="21">
        <f>SUM(J38:N38)*H38</f>
        <v>1567.4999999999998</v>
      </c>
      <c r="P38" s="38">
        <v>0.25</v>
      </c>
      <c r="Q38" s="38">
        <v>0.25</v>
      </c>
      <c r="R38" s="38">
        <v>0.25</v>
      </c>
      <c r="S38" s="38">
        <v>0.25</v>
      </c>
      <c r="T38" s="38">
        <v>0.25</v>
      </c>
      <c r="U38" s="38">
        <f>SUM(P38:T38)*H38</f>
        <v>687.5</v>
      </c>
    </row>
    <row r="39" spans="1:21" ht="7.5" customHeight="1" x14ac:dyDescent="0.2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O39" s="22"/>
      <c r="P39" s="40"/>
      <c r="Q39" s="40"/>
      <c r="R39" s="40"/>
      <c r="S39" s="40"/>
      <c r="T39" s="40"/>
      <c r="U39" s="41"/>
    </row>
    <row r="40" spans="1:21" s="2" customFormat="1" ht="16.5" customHeight="1" x14ac:dyDescent="0.2">
      <c r="A40" s="70"/>
      <c r="B40" s="71"/>
      <c r="C40" s="72"/>
      <c r="D40" s="73"/>
      <c r="E40" s="73"/>
      <c r="F40" s="73"/>
      <c r="G40" s="71"/>
      <c r="H40" s="68" t="s">
        <v>20</v>
      </c>
      <c r="I40" s="69"/>
      <c r="J40" s="28">
        <v>1180.57</v>
      </c>
      <c r="K40" s="11">
        <f>SUM(K10,K12,K14,K16,K18,K20,K22,K24,K26,K28,K30,K32,K34,K36,K38)</f>
        <v>1180.57</v>
      </c>
      <c r="L40" s="11">
        <f>SUM(L10,L12,L14,L16,L18,L20,L22,L24,L26,L28,L30,L32,L34,L36,L38)</f>
        <v>1180.57</v>
      </c>
      <c r="M40" s="11">
        <f>SUM(M10,M12,M14,M16,M18,M20,M22,M24,M26,M28,M30,M32,M34,M36,M38)</f>
        <v>1180.57</v>
      </c>
      <c r="N40" s="12">
        <f>SUM(N10,N12,N14,N16,N18,N20,N22,N24,N26,N28,N30,N32,N34,N36,N38)</f>
        <v>1180.57</v>
      </c>
      <c r="O40" s="28">
        <f>SUM(O8,O10,O12,O14,O16,O18,O20,O22,O24,O26,O28,O30,O32,O34,O36,O38)</f>
        <v>181067.5</v>
      </c>
      <c r="P40" s="47">
        <v>951.25</v>
      </c>
      <c r="Q40" s="48">
        <f>SUM(Q10,Q12,Q14,Q16,Q18,Q20,Q22,Q24,Q26,Q28,Q30,Q32,Q34,Q36,Q38)</f>
        <v>951.25</v>
      </c>
      <c r="R40" s="48">
        <f>SUM(R10,R12,R14,R16,R18,R20,R22,R24,R26,R28,R30,R32,R34,R36,R38)</f>
        <v>951.25</v>
      </c>
      <c r="S40" s="48">
        <f>SUM(S10,S12,S14,S16,S18,S20,S22,S24,S26,S28,S30,S32,S34,S36,S38)</f>
        <v>951.25</v>
      </c>
      <c r="T40" s="49">
        <f>SUM(T10,T12,T14,T16,T18,T20,T22,T24,T26,T28,T30,T32,T34,T36,T38)</f>
        <v>951.25</v>
      </c>
      <c r="U40" s="50">
        <f>SUM(U8:U38)</f>
        <v>149962.5</v>
      </c>
    </row>
    <row r="41" spans="1:21" s="1" customFormat="1" ht="6.75" customHeight="1" x14ac:dyDescent="0.2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7"/>
      <c r="O41" s="24"/>
      <c r="P41" s="51"/>
      <c r="Q41" s="51"/>
      <c r="R41" s="51"/>
      <c r="S41" s="51"/>
      <c r="T41" s="51"/>
      <c r="U41" s="52"/>
    </row>
    <row r="42" spans="1:21" s="2" customFormat="1" ht="17.25" customHeight="1" x14ac:dyDescent="0.2">
      <c r="A42" s="70"/>
      <c r="B42" s="71"/>
      <c r="C42" s="72"/>
      <c r="D42" s="73"/>
      <c r="E42" s="73"/>
      <c r="F42" s="73"/>
      <c r="G42" s="71"/>
      <c r="H42" s="68"/>
      <c r="I42" s="69"/>
      <c r="J42" s="11"/>
      <c r="K42" s="11"/>
      <c r="L42" s="11"/>
      <c r="M42" s="11"/>
      <c r="N42" s="12" t="s">
        <v>16</v>
      </c>
      <c r="O42" s="29">
        <v>181067.5</v>
      </c>
      <c r="P42" s="48"/>
      <c r="Q42" s="48"/>
      <c r="R42" s="48"/>
      <c r="S42" s="48"/>
      <c r="T42" s="49" t="s">
        <v>16</v>
      </c>
      <c r="U42" s="53">
        <v>149962.5</v>
      </c>
    </row>
    <row r="43" spans="1:21" s="1" customFormat="1" ht="6.75" customHeight="1" x14ac:dyDescent="0.2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7"/>
      <c r="O43" s="30"/>
      <c r="P43" s="32"/>
      <c r="Q43" s="32"/>
      <c r="R43" s="32"/>
      <c r="S43" s="32"/>
      <c r="T43" s="32"/>
      <c r="U43" s="31"/>
    </row>
    <row r="44" spans="1:21" s="7" customFormat="1" ht="6.75" customHeigh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6"/>
      <c r="O44" s="25"/>
      <c r="U44" s="25"/>
    </row>
  </sheetData>
  <sheetProtection algorithmName="SHA-512" hashValue="SEW5Js0n/Cs5q7cBOjCZLMCpafUWbclKYIjhiMcM9t+/uNsk5EGj4juz8Ut9XSMq1ITTC06mvpBUZi8j9222fQ==" saltValue="wfTjbiUmZ4s/tyYqNiQ/dw==" spinCount="100000" sheet="1" selectLockedCells="1"/>
  <mergeCells count="72">
    <mergeCell ref="A1:I4"/>
    <mergeCell ref="J1:O4"/>
    <mergeCell ref="P1:U4"/>
    <mergeCell ref="P6:P7"/>
    <mergeCell ref="Q6:Q7"/>
    <mergeCell ref="R6:R7"/>
    <mergeCell ref="S6:S7"/>
    <mergeCell ref="T6:T7"/>
    <mergeCell ref="A6:B7"/>
    <mergeCell ref="C6:G7"/>
    <mergeCell ref="H6:I7"/>
    <mergeCell ref="C40:G40"/>
    <mergeCell ref="A19:N19"/>
    <mergeCell ref="A27:N27"/>
    <mergeCell ref="A28:B28"/>
    <mergeCell ref="C28:G28"/>
    <mergeCell ref="A26:B26"/>
    <mergeCell ref="C26:G26"/>
    <mergeCell ref="A22:B22"/>
    <mergeCell ref="A23:N23"/>
    <mergeCell ref="C22:G22"/>
    <mergeCell ref="A21:N21"/>
    <mergeCell ref="A29:N29"/>
    <mergeCell ref="C30:G30"/>
    <mergeCell ref="A39:N39"/>
    <mergeCell ref="A24:B24"/>
    <mergeCell ref="C24:G24"/>
    <mergeCell ref="A12:B12"/>
    <mergeCell ref="A8:B8"/>
    <mergeCell ref="C8:G8"/>
    <mergeCell ref="A9:N9"/>
    <mergeCell ref="L6:L7"/>
    <mergeCell ref="M6:M7"/>
    <mergeCell ref="N6:N7"/>
    <mergeCell ref="J6:J7"/>
    <mergeCell ref="K6:K7"/>
    <mergeCell ref="C10:G10"/>
    <mergeCell ref="A10:B10"/>
    <mergeCell ref="C12:G12"/>
    <mergeCell ref="A11:N11"/>
    <mergeCell ref="A13:N13"/>
    <mergeCell ref="A14:B14"/>
    <mergeCell ref="C14:G14"/>
    <mergeCell ref="A17:N17"/>
    <mergeCell ref="A16:B16"/>
    <mergeCell ref="A18:B18"/>
    <mergeCell ref="A20:B20"/>
    <mergeCell ref="C18:G18"/>
    <mergeCell ref="C20:G20"/>
    <mergeCell ref="C16:G16"/>
    <mergeCell ref="A38:B38"/>
    <mergeCell ref="A31:N31"/>
    <mergeCell ref="A32:B32"/>
    <mergeCell ref="A30:B30"/>
    <mergeCell ref="A25:N25"/>
    <mergeCell ref="C38:G38"/>
    <mergeCell ref="A44:N44"/>
    <mergeCell ref="A35:N35"/>
    <mergeCell ref="A37:N37"/>
    <mergeCell ref="C32:G32"/>
    <mergeCell ref="A34:B34"/>
    <mergeCell ref="C34:G34"/>
    <mergeCell ref="C36:G36"/>
    <mergeCell ref="A33:N33"/>
    <mergeCell ref="A43:N43"/>
    <mergeCell ref="A36:B36"/>
    <mergeCell ref="H40:I40"/>
    <mergeCell ref="A42:B42"/>
    <mergeCell ref="C42:G42"/>
    <mergeCell ref="H42:I42"/>
    <mergeCell ref="A41:N41"/>
    <mergeCell ref="A40:B40"/>
  </mergeCells>
  <phoneticPr fontId="2" type="noConversion"/>
  <pageMargins left="0.25" right="0.25" top="0.75" bottom="0.75" header="0.3" footer="0.3"/>
  <pageSetup paperSize="5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B89EC88-108A-4AF7-816E-E6161A3A3E3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100EE6-6A80-4CE6-AAFB-334651B19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45E132-9DF4-43B8-8D65-4517D8A32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Patsi Shandera</cp:lastModifiedBy>
  <cp:lastPrinted>2021-02-25T20:54:16Z</cp:lastPrinted>
  <dcterms:created xsi:type="dcterms:W3CDTF">2004-02-18T15:49:16Z</dcterms:created>
  <dcterms:modified xsi:type="dcterms:W3CDTF">2021-02-25T21:22:23Z</dcterms:modified>
</cp:coreProperties>
</file>