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B:\Purchasing\Agreements\1-Solicitations\21-217 - Cone Collection\Tab 1 - Contract\"/>
    </mc:Choice>
  </mc:AlternateContent>
  <xr:revisionPtr revIDLastSave="0" documentId="13_ncr:1_{7AA62244-339A-44BD-BCB6-6CFF5DE2D796}" xr6:coauthVersionLast="44" xr6:coauthVersionMax="44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47" i="1" l="1"/>
  <c r="M38" i="1"/>
  <c r="M15" i="1" l="1"/>
  <c r="M17" i="1" l="1"/>
  <c r="M14" i="1"/>
  <c r="M16" i="1" s="1"/>
  <c r="M44" i="1" l="1"/>
  <c r="M43" i="1"/>
  <c r="M42" i="1"/>
  <c r="M37" i="1"/>
  <c r="M36" i="1"/>
  <c r="M35" i="1"/>
  <c r="M34" i="1"/>
  <c r="M33" i="1"/>
  <c r="M39" i="1" s="1"/>
  <c r="M41" i="1"/>
  <c r="M31" i="1"/>
  <c r="M30" i="1"/>
  <c r="M29" i="1"/>
  <c r="M28" i="1"/>
  <c r="M26" i="1"/>
  <c r="M25" i="1"/>
  <c r="M24" i="1"/>
  <c r="M23" i="1"/>
  <c r="M21" i="1"/>
  <c r="M20" i="1"/>
  <c r="M19" i="1"/>
  <c r="M18" i="1"/>
  <c r="M8" i="1"/>
  <c r="M27" i="1" l="1"/>
  <c r="M32" i="1"/>
  <c r="M45" i="1"/>
  <c r="M22" i="1"/>
  <c r="M12" i="1" l="1"/>
  <c r="M11" i="1"/>
  <c r="M10" i="1"/>
  <c r="M9" i="1"/>
  <c r="N40" i="1"/>
  <c r="M13" i="1" l="1"/>
</calcChain>
</file>

<file path=xl/sharedStrings.xml><?xml version="1.0" encoding="utf-8"?>
<sst xmlns="http://schemas.openxmlformats.org/spreadsheetml/2006/main" count="98" uniqueCount="48">
  <si>
    <t>CONE COLLECTION</t>
  </si>
  <si>
    <t>Western Larch Cone Picking</t>
  </si>
  <si>
    <t>Douglas-fir Cone Picking</t>
  </si>
  <si>
    <t>Engelman Spruce Cone Picking</t>
  </si>
  <si>
    <t>TOTAL</t>
  </si>
  <si>
    <t>Ponderosa Cone Picking</t>
  </si>
  <si>
    <t>Lodgepole Cone Picking</t>
  </si>
  <si>
    <t>Bushel</t>
  </si>
  <si>
    <t>St. Joe</t>
  </si>
  <si>
    <t>ACTION</t>
  </si>
  <si>
    <t>Clearwater</t>
  </si>
  <si>
    <t>UNIT OF MEASURE</t>
  </si>
  <si>
    <t>$ / UNIT OF MEASURE</t>
  </si>
  <si>
    <t>TOTAL EXTENDED AMOUNT</t>
  </si>
  <si>
    <t>Priest Lake</t>
  </si>
  <si>
    <t>Pend Oreille</t>
  </si>
  <si>
    <t>Ponderosa</t>
  </si>
  <si>
    <t>Maggie Creek</t>
  </si>
  <si>
    <t>St. Joe Forever Cone Collection</t>
  </si>
  <si>
    <t>41-060-106-06</t>
  </si>
  <si>
    <t>42-102-106-08</t>
  </si>
  <si>
    <t>MC Area Cones</t>
  </si>
  <si>
    <t>10-655-106-18</t>
  </si>
  <si>
    <t>POL Cone Collection 2016</t>
  </si>
  <si>
    <t>20-904-106-16</t>
  </si>
  <si>
    <t>PL Cone Collection 18</t>
  </si>
  <si>
    <t>Ponderosa Cone Collection</t>
  </si>
  <si>
    <t>Clearwater Cone Collection</t>
  </si>
  <si>
    <t>40-1279-106-18</t>
  </si>
  <si>
    <t>UNITS OF MEASURE EST. #</t>
  </si>
  <si>
    <t>SUPERVISORY AREA</t>
  </si>
  <si>
    <t>PROJECT NAME  AND NUMBER</t>
  </si>
  <si>
    <t>30-815-106-19</t>
  </si>
  <si>
    <t>FM Bureau</t>
  </si>
  <si>
    <t>Paradise Valley Seed Orchard</t>
  </si>
  <si>
    <t>00-048-303-13</t>
  </si>
  <si>
    <t>Douglas-fir Cone Picking
 (with lifts)</t>
  </si>
  <si>
    <t>CONTRACT NO. 21-217</t>
  </si>
  <si>
    <t>MAGGIE CREEK TOTAL</t>
  </si>
  <si>
    <t>CLEARWATER TOTAL</t>
  </si>
  <si>
    <t>PONDEROSA TOTAL</t>
  </si>
  <si>
    <t>ST JOE TOTAL</t>
  </si>
  <si>
    <t>PEND OREILLE TOTAL</t>
  </si>
  <si>
    <t>FM BUREAU TOTAL</t>
  </si>
  <si>
    <t>PRIEST LAKE TOTAL</t>
  </si>
  <si>
    <t>Western Red Cedar</t>
  </si>
  <si>
    <t>PROJECT TOTAL</t>
  </si>
  <si>
    <t>BID EVALUATION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</si>
</sst>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7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6"/>
      <color theme="1"/>
      <name val="Arial"/>
      <family val="2"/>
    </font>
    <font>
      <b/>
      <sz val="13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6" tint="0.79998168889431442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4" fillId="0" borderId="0"/>
    <xf numFmtId="0" fontId="2" fillId="0" borderId="0"/>
  </cellStyleXfs>
  <cellXfs count="126">
    <xf numFmtId="0" fontId="0" fillId="0" borderId="0" xfId="0"/>
    <xf numFmtId="0" fontId="2" fillId="0" borderId="15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Border="1"/>
    <xf numFmtId="0" fontId="2" fillId="0" borderId="13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vertical="center" wrapText="1"/>
    </xf>
    <xf numFmtId="0" fontId="2" fillId="0" borderId="6" xfId="0" applyFont="1" applyFill="1" applyBorder="1" applyAlignment="1">
      <alignment vertical="center" wrapText="1"/>
    </xf>
    <xf numFmtId="0" fontId="2" fillId="0" borderId="13" xfId="1" applyFont="1" applyFill="1" applyBorder="1" applyAlignment="1">
      <alignment horizontal="center" vertical="center" wrapText="1"/>
    </xf>
    <xf numFmtId="0" fontId="2" fillId="0" borderId="6" xfId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0" fontId="2" fillId="0" borderId="7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6" xfId="0" applyFont="1" applyFill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2" fillId="0" borderId="8" xfId="0" applyFont="1" applyFill="1" applyBorder="1" applyAlignment="1">
      <alignment vertical="center"/>
    </xf>
    <xf numFmtId="0" fontId="2" fillId="0" borderId="9" xfId="0" applyFont="1" applyFill="1" applyBorder="1" applyAlignment="1">
      <alignment vertical="center"/>
    </xf>
    <xf numFmtId="0" fontId="2" fillId="0" borderId="37" xfId="0" applyFont="1" applyFill="1" applyBorder="1" applyAlignment="1">
      <alignment horizontal="center" vertical="center"/>
    </xf>
    <xf numFmtId="0" fontId="2" fillId="0" borderId="33" xfId="0" applyFont="1" applyFill="1" applyBorder="1" applyAlignment="1">
      <alignment horizontal="center" vertical="top" wrapText="1"/>
    </xf>
    <xf numFmtId="0" fontId="2" fillId="0" borderId="36" xfId="0" applyFont="1" applyFill="1" applyBorder="1" applyAlignment="1">
      <alignment horizontal="center" vertical="top"/>
    </xf>
    <xf numFmtId="0" fontId="2" fillId="0" borderId="33" xfId="0" applyFont="1" applyFill="1" applyBorder="1" applyAlignment="1">
      <alignment horizontal="center" vertical="top"/>
    </xf>
    <xf numFmtId="0" fontId="3" fillId="0" borderId="36" xfId="0" applyFont="1" applyBorder="1" applyAlignment="1">
      <alignment horizontal="center" vertical="top"/>
    </xf>
    <xf numFmtId="0" fontId="2" fillId="0" borderId="31" xfId="0" applyFont="1" applyFill="1" applyBorder="1" applyAlignment="1">
      <alignment vertical="top"/>
    </xf>
    <xf numFmtId="0" fontId="2" fillId="0" borderId="33" xfId="0" applyFont="1" applyFill="1" applyBorder="1" applyAlignment="1">
      <alignment vertical="top"/>
    </xf>
    <xf numFmtId="0" fontId="2" fillId="0" borderId="36" xfId="0" applyFont="1" applyFill="1" applyBorder="1" applyAlignment="1">
      <alignment vertical="top"/>
    </xf>
    <xf numFmtId="0" fontId="3" fillId="0" borderId="36" xfId="0" applyFont="1" applyBorder="1" applyAlignment="1">
      <alignment vertical="top"/>
    </xf>
    <xf numFmtId="0" fontId="2" fillId="0" borderId="2" xfId="0" applyFont="1" applyFill="1" applyBorder="1" applyAlignment="1">
      <alignment vertical="top"/>
    </xf>
    <xf numFmtId="0" fontId="2" fillId="0" borderId="1" xfId="0" applyFont="1" applyFill="1" applyBorder="1" applyAlignment="1">
      <alignment horizontal="center" vertical="top"/>
    </xf>
    <xf numFmtId="0" fontId="2" fillId="0" borderId="1" xfId="0" applyFont="1" applyFill="1" applyBorder="1" applyAlignment="1">
      <alignment vertical="top"/>
    </xf>
    <xf numFmtId="0" fontId="0" fillId="0" borderId="0" xfId="0" applyBorder="1"/>
    <xf numFmtId="44" fontId="1" fillId="0" borderId="7" xfId="0" applyNumberFormat="1" applyFont="1" applyFill="1" applyBorder="1" applyAlignment="1" applyProtection="1">
      <alignment vertical="center"/>
    </xf>
    <xf numFmtId="44" fontId="1" fillId="0" borderId="34" xfId="0" applyNumberFormat="1" applyFont="1" applyFill="1" applyBorder="1" applyAlignment="1" applyProtection="1">
      <alignment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/>
    </xf>
    <xf numFmtId="0" fontId="0" fillId="0" borderId="0" xfId="0" applyProtection="1">
      <protection locked="0"/>
    </xf>
    <xf numFmtId="0" fontId="1" fillId="2" borderId="10" xfId="0" applyFont="1" applyFill="1" applyBorder="1" applyAlignment="1">
      <alignment horizontal="right"/>
    </xf>
    <xf numFmtId="0" fontId="1" fillId="2" borderId="11" xfId="0" applyFont="1" applyFill="1" applyBorder="1" applyAlignment="1">
      <alignment horizontal="right"/>
    </xf>
    <xf numFmtId="0" fontId="1" fillId="2" borderId="12" xfId="0" applyFont="1" applyFill="1" applyBorder="1" applyAlignment="1">
      <alignment horizontal="right"/>
    </xf>
    <xf numFmtId="0" fontId="1" fillId="2" borderId="13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2" fillId="2" borderId="31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1" fillId="0" borderId="24" xfId="0" applyFont="1" applyFill="1" applyBorder="1" applyAlignment="1">
      <alignment horizontal="right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164" fontId="2" fillId="3" borderId="7" xfId="0" applyNumberFormat="1" applyFont="1" applyFill="1" applyBorder="1" applyAlignment="1" applyProtection="1">
      <alignment horizontal="center" vertical="center"/>
      <protection locked="0"/>
    </xf>
    <xf numFmtId="164" fontId="2" fillId="3" borderId="9" xfId="0" applyNumberFormat="1" applyFont="1" applyFill="1" applyBorder="1" applyAlignment="1" applyProtection="1">
      <alignment horizontal="center" vertical="center"/>
      <protection locked="0"/>
    </xf>
    <xf numFmtId="0" fontId="2" fillId="0" borderId="22" xfId="1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/>
    </xf>
    <xf numFmtId="164" fontId="2" fillId="3" borderId="23" xfId="0" applyNumberFormat="1" applyFont="1" applyFill="1" applyBorder="1" applyAlignment="1" applyProtection="1">
      <alignment horizontal="center" vertical="center"/>
      <protection locked="0"/>
    </xf>
    <xf numFmtId="164" fontId="2" fillId="3" borderId="25" xfId="0" applyNumberFormat="1" applyFont="1" applyFill="1" applyBorder="1" applyAlignment="1" applyProtection="1">
      <alignment horizontal="center" vertical="center"/>
      <protection locked="0"/>
    </xf>
    <xf numFmtId="164" fontId="3" fillId="0" borderId="25" xfId="0" applyNumberFormat="1" applyFont="1" applyBorder="1" applyAlignment="1" applyProtection="1">
      <alignment horizontal="center" vertical="center"/>
      <protection locked="0"/>
    </xf>
    <xf numFmtId="44" fontId="1" fillId="0" borderId="41" xfId="0" applyNumberFormat="1" applyFont="1" applyFill="1" applyBorder="1" applyAlignment="1" applyProtection="1">
      <alignment horizontal="center" vertical="center"/>
    </xf>
    <xf numFmtId="44" fontId="1" fillId="0" borderId="42" xfId="0" applyNumberFormat="1" applyFont="1" applyFill="1" applyBorder="1" applyAlignment="1" applyProtection="1">
      <alignment horizontal="center" vertical="center"/>
    </xf>
    <xf numFmtId="44" fontId="1" fillId="0" borderId="43" xfId="0" applyNumberFormat="1" applyFont="1" applyFill="1" applyBorder="1" applyAlignment="1" applyProtection="1">
      <alignment horizontal="center" vertical="center"/>
    </xf>
    <xf numFmtId="44" fontId="2" fillId="0" borderId="7" xfId="0" applyNumberFormat="1" applyFont="1" applyFill="1" applyBorder="1" applyAlignment="1" applyProtection="1">
      <alignment horizontal="center" vertical="center"/>
    </xf>
    <xf numFmtId="44" fontId="2" fillId="0" borderId="8" xfId="0" applyNumberFormat="1" applyFont="1" applyFill="1" applyBorder="1" applyAlignment="1" applyProtection="1">
      <alignment horizontal="center" vertical="center"/>
    </xf>
    <xf numFmtId="44" fontId="2" fillId="0" borderId="34" xfId="0" applyNumberFormat="1" applyFont="1" applyFill="1" applyBorder="1" applyAlignment="1" applyProtection="1">
      <alignment horizontal="center" vertical="center"/>
    </xf>
    <xf numFmtId="44" fontId="2" fillId="0" borderId="23" xfId="0" applyNumberFormat="1" applyFont="1" applyFill="1" applyBorder="1" applyAlignment="1" applyProtection="1">
      <alignment horizontal="center" vertical="center"/>
    </xf>
    <xf numFmtId="44" fontId="2" fillId="0" borderId="24" xfId="0" applyNumberFormat="1" applyFont="1" applyFill="1" applyBorder="1" applyAlignment="1" applyProtection="1">
      <alignment horizontal="center" vertical="center"/>
    </xf>
    <xf numFmtId="44" fontId="2" fillId="0" borderId="26" xfId="0" applyNumberFormat="1" applyFont="1" applyFill="1" applyBorder="1" applyAlignment="1" applyProtection="1">
      <alignment horizontal="center" vertical="center"/>
    </xf>
    <xf numFmtId="0" fontId="2" fillId="0" borderId="2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27" xfId="0" applyFont="1" applyFill="1" applyBorder="1" applyAlignment="1">
      <alignment horizontal="center" vertical="center"/>
    </xf>
    <xf numFmtId="0" fontId="2" fillId="0" borderId="35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44" fontId="2" fillId="0" borderId="27" xfId="0" applyNumberFormat="1" applyFont="1" applyFill="1" applyBorder="1" applyAlignment="1" applyProtection="1">
      <alignment horizontal="center" vertical="center"/>
    </xf>
    <xf numFmtId="44" fontId="2" fillId="0" borderId="29" xfId="0" applyNumberFormat="1" applyFont="1" applyFill="1" applyBorder="1" applyAlignment="1" applyProtection="1">
      <alignment horizontal="center" vertical="center"/>
    </xf>
    <xf numFmtId="44" fontId="2" fillId="0" borderId="28" xfId="0" applyNumberFormat="1" applyFont="1" applyFill="1" applyBorder="1" applyAlignment="1" applyProtection="1">
      <alignment horizontal="center" vertical="center"/>
    </xf>
    <xf numFmtId="44" fontId="2" fillId="0" borderId="38" xfId="0" applyNumberFormat="1" applyFont="1" applyFill="1" applyBorder="1" applyAlignment="1" applyProtection="1">
      <alignment horizontal="center" vertical="center"/>
    </xf>
    <xf numFmtId="44" fontId="2" fillId="0" borderId="39" xfId="0" applyNumberFormat="1" applyFont="1" applyFill="1" applyBorder="1" applyAlignment="1" applyProtection="1">
      <alignment horizontal="center" vertical="center"/>
    </xf>
    <xf numFmtId="44" fontId="2" fillId="0" borderId="40" xfId="0" applyNumberFormat="1" applyFont="1" applyFill="1" applyBorder="1" applyAlignment="1" applyProtection="1">
      <alignment horizontal="center" vertical="center"/>
    </xf>
    <xf numFmtId="44" fontId="2" fillId="0" borderId="2" xfId="0" applyNumberFormat="1" applyFont="1" applyFill="1" applyBorder="1" applyAlignment="1" applyProtection="1">
      <alignment horizontal="center" vertical="center"/>
    </xf>
    <xf numFmtId="44" fontId="2" fillId="0" borderId="3" xfId="0" applyNumberFormat="1" applyFont="1" applyFill="1" applyBorder="1" applyAlignment="1" applyProtection="1">
      <alignment horizontal="center" vertical="center"/>
    </xf>
    <xf numFmtId="44" fontId="2" fillId="0" borderId="44" xfId="0" applyNumberFormat="1" applyFont="1" applyFill="1" applyBorder="1" applyAlignment="1" applyProtection="1">
      <alignment horizontal="center" vertical="center"/>
    </xf>
    <xf numFmtId="0" fontId="2" fillId="0" borderId="8" xfId="0" applyFont="1" applyFill="1" applyBorder="1" applyAlignment="1">
      <alignment horizontal="center" vertical="top"/>
    </xf>
    <xf numFmtId="164" fontId="2" fillId="3" borderId="24" xfId="0" applyNumberFormat="1" applyFont="1" applyFill="1" applyBorder="1" applyAlignment="1" applyProtection="1">
      <alignment horizontal="center" vertical="center"/>
      <protection locked="0"/>
    </xf>
    <xf numFmtId="44" fontId="2" fillId="0" borderId="17" xfId="0" applyNumberFormat="1" applyFont="1" applyFill="1" applyBorder="1" applyAlignment="1" applyProtection="1">
      <alignment horizontal="center" vertical="center"/>
    </xf>
    <xf numFmtId="44" fontId="2" fillId="0" borderId="21" xfId="0" applyNumberFormat="1" applyFont="1" applyFill="1" applyBorder="1" applyAlignment="1" applyProtection="1">
      <alignment horizontal="center" vertical="center"/>
    </xf>
    <xf numFmtId="164" fontId="5" fillId="0" borderId="10" xfId="0" applyNumberFormat="1" applyFont="1" applyBorder="1" applyAlignment="1">
      <alignment horizontal="center"/>
    </xf>
    <xf numFmtId="164" fontId="5" fillId="0" borderId="11" xfId="0" applyNumberFormat="1" applyFont="1" applyBorder="1" applyAlignment="1">
      <alignment horizontal="center"/>
    </xf>
    <xf numFmtId="164" fontId="5" fillId="0" borderId="12" xfId="0" applyNumberFormat="1" applyFont="1" applyBorder="1" applyAlignment="1">
      <alignment horizontal="center"/>
    </xf>
    <xf numFmtId="164" fontId="5" fillId="0" borderId="16" xfId="0" applyNumberFormat="1" applyFont="1" applyBorder="1" applyAlignment="1">
      <alignment horizontal="center"/>
    </xf>
    <xf numFmtId="164" fontId="5" fillId="0" borderId="17" xfId="0" applyNumberFormat="1" applyFont="1" applyBorder="1" applyAlignment="1">
      <alignment horizontal="center"/>
    </xf>
    <xf numFmtId="164" fontId="5" fillId="0" borderId="21" xfId="0" applyNumberFormat="1" applyFont="1" applyBorder="1" applyAlignment="1">
      <alignment horizontal="center"/>
    </xf>
    <xf numFmtId="0" fontId="6" fillId="0" borderId="10" xfId="0" applyFont="1" applyBorder="1" applyAlignment="1">
      <alignment horizontal="center" wrapText="1"/>
    </xf>
    <xf numFmtId="0" fontId="6" fillId="0" borderId="12" xfId="0" applyFont="1" applyBorder="1" applyAlignment="1">
      <alignment horizontal="center" wrapText="1"/>
    </xf>
    <xf numFmtId="0" fontId="6" fillId="0" borderId="16" xfId="0" applyFont="1" applyBorder="1" applyAlignment="1">
      <alignment horizontal="center" wrapText="1"/>
    </xf>
    <xf numFmtId="0" fontId="6" fillId="0" borderId="21" xfId="0" applyFont="1" applyBorder="1" applyAlignment="1">
      <alignment horizont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vertical="center"/>
    </xf>
    <xf numFmtId="0" fontId="2" fillId="0" borderId="17" xfId="0" applyFont="1" applyFill="1" applyBorder="1" applyAlignment="1">
      <alignment vertical="center"/>
    </xf>
    <xf numFmtId="0" fontId="2" fillId="0" borderId="19" xfId="0" applyFont="1" applyFill="1" applyBorder="1" applyAlignment="1">
      <alignment vertical="center"/>
    </xf>
    <xf numFmtId="0" fontId="2" fillId="0" borderId="17" xfId="0" applyFont="1" applyFill="1" applyBorder="1" applyAlignment="1">
      <alignment horizontal="center" vertical="center"/>
    </xf>
    <xf numFmtId="0" fontId="1" fillId="0" borderId="39" xfId="0" applyFont="1" applyFill="1" applyBorder="1" applyAlignment="1">
      <alignment horizontal="right" vertical="center"/>
    </xf>
  </cellXfs>
  <cellStyles count="3">
    <cellStyle name="Normal" xfId="0" builtinId="0"/>
    <cellStyle name="Normal 2" xfId="1" xr:uid="{00000000-0005-0000-0000-000001000000}"/>
    <cellStyle name="Normal 2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Q48"/>
  <sheetViews>
    <sheetView tabSelected="1" zoomScaleNormal="100" workbookViewId="0">
      <selection activeCell="K8" sqref="K8:L8"/>
    </sheetView>
  </sheetViews>
  <sheetFormatPr defaultRowHeight="15" x14ac:dyDescent="0.25"/>
  <cols>
    <col min="1" max="1" width="2.140625" customWidth="1"/>
    <col min="2" max="3" width="9.7109375" customWidth="1"/>
    <col min="4" max="6" width="8.28515625" customWidth="1"/>
    <col min="7" max="7" width="27.42578125" customWidth="1"/>
    <col min="8" max="8" width="3.7109375" customWidth="1"/>
    <col min="9" max="9" width="8.28515625" customWidth="1"/>
    <col min="10" max="10" width="10.28515625" customWidth="1"/>
    <col min="11" max="12" width="5.5703125" customWidth="1"/>
    <col min="13" max="15" width="5.7109375" customWidth="1"/>
  </cols>
  <sheetData>
    <row r="1" spans="2:15" ht="8.4499999999999993" customHeight="1" thickBot="1" x14ac:dyDescent="0.3"/>
    <row r="2" spans="2:15" x14ac:dyDescent="0.25">
      <c r="B2" s="42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4"/>
    </row>
    <row r="3" spans="2:15" x14ac:dyDescent="0.25">
      <c r="B3" s="45" t="s">
        <v>47</v>
      </c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7"/>
    </row>
    <row r="4" spans="2:15" x14ac:dyDescent="0.25">
      <c r="B4" s="45" t="s">
        <v>37</v>
      </c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7"/>
    </row>
    <row r="5" spans="2:15" ht="15.75" thickBot="1" x14ac:dyDescent="0.3">
      <c r="B5" s="45" t="s">
        <v>0</v>
      </c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7"/>
    </row>
    <row r="6" spans="2:15" ht="18.75" customHeight="1" x14ac:dyDescent="0.25">
      <c r="B6" s="58" t="s">
        <v>30</v>
      </c>
      <c r="C6" s="51"/>
      <c r="D6" s="50" t="s">
        <v>31</v>
      </c>
      <c r="E6" s="54"/>
      <c r="F6" s="51"/>
      <c r="G6" s="48" t="s">
        <v>9</v>
      </c>
      <c r="H6" s="50" t="s">
        <v>29</v>
      </c>
      <c r="I6" s="51"/>
      <c r="J6" s="48" t="s">
        <v>11</v>
      </c>
      <c r="K6" s="50" t="s">
        <v>12</v>
      </c>
      <c r="L6" s="51"/>
      <c r="M6" s="50" t="s">
        <v>13</v>
      </c>
      <c r="N6" s="54"/>
      <c r="O6" s="55"/>
    </row>
    <row r="7" spans="2:15" ht="18.75" customHeight="1" thickBot="1" x14ac:dyDescent="0.3">
      <c r="B7" s="59"/>
      <c r="C7" s="53"/>
      <c r="D7" s="52"/>
      <c r="E7" s="56"/>
      <c r="F7" s="53"/>
      <c r="G7" s="49"/>
      <c r="H7" s="52"/>
      <c r="I7" s="53"/>
      <c r="J7" s="49"/>
      <c r="K7" s="52"/>
      <c r="L7" s="53"/>
      <c r="M7" s="52"/>
      <c r="N7" s="56"/>
      <c r="O7" s="57"/>
    </row>
    <row r="8" spans="2:15" ht="15" customHeight="1" x14ac:dyDescent="0.25">
      <c r="B8" s="65" t="s">
        <v>14</v>
      </c>
      <c r="C8" s="66"/>
      <c r="D8" s="67" t="s">
        <v>25</v>
      </c>
      <c r="E8" s="68"/>
      <c r="F8" s="69"/>
      <c r="G8" s="28" t="s">
        <v>2</v>
      </c>
      <c r="H8" s="88">
        <v>30</v>
      </c>
      <c r="I8" s="89"/>
      <c r="J8" s="11" t="s">
        <v>7</v>
      </c>
      <c r="K8" s="72">
        <v>86</v>
      </c>
      <c r="L8" s="73"/>
      <c r="M8" s="96">
        <f>H8*K8</f>
        <v>2580</v>
      </c>
      <c r="N8" s="97"/>
      <c r="O8" s="98"/>
    </row>
    <row r="9" spans="2:15" x14ac:dyDescent="0.25">
      <c r="B9" s="7"/>
      <c r="C9" s="8"/>
      <c r="D9" s="85" t="s">
        <v>22</v>
      </c>
      <c r="E9" s="86"/>
      <c r="F9" s="87"/>
      <c r="G9" s="30" t="s">
        <v>5</v>
      </c>
      <c r="H9" s="70">
        <v>25</v>
      </c>
      <c r="I9" s="71"/>
      <c r="J9" s="11" t="s">
        <v>7</v>
      </c>
      <c r="K9" s="72">
        <v>46</v>
      </c>
      <c r="L9" s="73"/>
      <c r="M9" s="81">
        <f>H9*K9</f>
        <v>1150</v>
      </c>
      <c r="N9" s="82"/>
      <c r="O9" s="83"/>
    </row>
    <row r="10" spans="2:15" x14ac:dyDescent="0.25">
      <c r="B10" s="6"/>
      <c r="C10" s="39"/>
      <c r="D10" s="15"/>
      <c r="E10" s="17"/>
      <c r="F10" s="18"/>
      <c r="G10" s="31" t="s">
        <v>1</v>
      </c>
      <c r="H10" s="70">
        <v>10</v>
      </c>
      <c r="I10" s="71"/>
      <c r="J10" s="12" t="s">
        <v>7</v>
      </c>
      <c r="K10" s="72">
        <v>220</v>
      </c>
      <c r="L10" s="73"/>
      <c r="M10" s="81">
        <f>H10*K10</f>
        <v>2200</v>
      </c>
      <c r="N10" s="82"/>
      <c r="O10" s="83"/>
    </row>
    <row r="11" spans="2:15" x14ac:dyDescent="0.25">
      <c r="B11" s="6"/>
      <c r="C11" s="39"/>
      <c r="D11" s="15"/>
      <c r="E11" s="19"/>
      <c r="F11" s="20"/>
      <c r="G11" s="31" t="s">
        <v>6</v>
      </c>
      <c r="H11" s="70">
        <v>15</v>
      </c>
      <c r="I11" s="71"/>
      <c r="J11" s="12" t="s">
        <v>7</v>
      </c>
      <c r="K11" s="72">
        <v>179</v>
      </c>
      <c r="L11" s="74"/>
      <c r="M11" s="81">
        <f>H11*K11</f>
        <v>2685</v>
      </c>
      <c r="N11" s="82"/>
      <c r="O11" s="83"/>
    </row>
    <row r="12" spans="2:15" ht="15.75" thickBot="1" x14ac:dyDescent="0.3">
      <c r="B12" s="6"/>
      <c r="C12" s="39"/>
      <c r="D12" s="15"/>
      <c r="E12" s="19"/>
      <c r="F12" s="20"/>
      <c r="G12" s="32" t="s">
        <v>3</v>
      </c>
      <c r="H12" s="70">
        <v>20</v>
      </c>
      <c r="I12" s="71"/>
      <c r="J12" s="12" t="s">
        <v>7</v>
      </c>
      <c r="K12" s="72">
        <v>179</v>
      </c>
      <c r="L12" s="74"/>
      <c r="M12" s="99">
        <f>H12*K12</f>
        <v>3580</v>
      </c>
      <c r="N12" s="100"/>
      <c r="O12" s="101"/>
    </row>
    <row r="13" spans="2:15" ht="15.75" thickBot="1" x14ac:dyDescent="0.3">
      <c r="B13" s="6"/>
      <c r="C13" s="39"/>
      <c r="D13" s="16"/>
      <c r="E13" s="21"/>
      <c r="F13" s="22"/>
      <c r="G13" s="40"/>
      <c r="H13" s="60" t="s">
        <v>44</v>
      </c>
      <c r="I13" s="60"/>
      <c r="J13" s="60"/>
      <c r="K13" s="60"/>
      <c r="L13" s="60"/>
      <c r="M13" s="75">
        <f>SUM(M8:O12)</f>
        <v>12195</v>
      </c>
      <c r="N13" s="76"/>
      <c r="O13" s="77"/>
    </row>
    <row r="14" spans="2:15" ht="15" customHeight="1" x14ac:dyDescent="0.25">
      <c r="B14" s="65" t="s">
        <v>33</v>
      </c>
      <c r="C14" s="66"/>
      <c r="D14" s="90" t="s">
        <v>34</v>
      </c>
      <c r="E14" s="91"/>
      <c r="F14" s="92"/>
      <c r="G14" s="24" t="s">
        <v>36</v>
      </c>
      <c r="H14" s="70">
        <v>30</v>
      </c>
      <c r="I14" s="71"/>
      <c r="J14" s="11" t="s">
        <v>7</v>
      </c>
      <c r="K14" s="72">
        <v>649</v>
      </c>
      <c r="L14" s="73"/>
      <c r="M14" s="78">
        <f>H14*K14</f>
        <v>19470</v>
      </c>
      <c r="N14" s="79"/>
      <c r="O14" s="80"/>
    </row>
    <row r="15" spans="2:15" ht="15" customHeight="1" thickBot="1" x14ac:dyDescent="0.3">
      <c r="B15" s="9"/>
      <c r="C15" s="10"/>
      <c r="D15" s="93"/>
      <c r="E15" s="94"/>
      <c r="F15" s="95"/>
      <c r="G15" s="24"/>
      <c r="H15" s="35"/>
      <c r="I15" s="35"/>
      <c r="J15" s="35"/>
      <c r="K15" s="35"/>
      <c r="L15" s="35"/>
      <c r="M15" s="102">
        <f>H15*K15</f>
        <v>0</v>
      </c>
      <c r="N15" s="103"/>
      <c r="O15" s="104"/>
    </row>
    <row r="16" spans="2:15" ht="15.75" thickBot="1" x14ac:dyDescent="0.3">
      <c r="B16" s="6"/>
      <c r="C16" s="39"/>
      <c r="D16" s="85" t="s">
        <v>35</v>
      </c>
      <c r="E16" s="86"/>
      <c r="F16" s="87"/>
      <c r="G16" s="40"/>
      <c r="H16" s="60" t="s">
        <v>43</v>
      </c>
      <c r="I16" s="60"/>
      <c r="J16" s="60"/>
      <c r="K16" s="60"/>
      <c r="L16" s="60"/>
      <c r="M16" s="75">
        <f>SUM(M14:O15)</f>
        <v>19470</v>
      </c>
      <c r="N16" s="76"/>
      <c r="O16" s="77"/>
    </row>
    <row r="17" spans="2:15" ht="15" customHeight="1" x14ac:dyDescent="0.25">
      <c r="B17" s="65" t="s">
        <v>15</v>
      </c>
      <c r="C17" s="66"/>
      <c r="D17" s="67" t="s">
        <v>23</v>
      </c>
      <c r="E17" s="68"/>
      <c r="F17" s="69"/>
      <c r="G17" s="29" t="s">
        <v>2</v>
      </c>
      <c r="H17" s="70">
        <v>30</v>
      </c>
      <c r="I17" s="71"/>
      <c r="J17" s="23" t="s">
        <v>7</v>
      </c>
      <c r="K17" s="72">
        <v>86</v>
      </c>
      <c r="L17" s="73"/>
      <c r="M17" s="78">
        <f>H17*K17</f>
        <v>2580</v>
      </c>
      <c r="N17" s="79"/>
      <c r="O17" s="80"/>
    </row>
    <row r="18" spans="2:15" x14ac:dyDescent="0.25">
      <c r="B18" s="7"/>
      <c r="C18" s="8"/>
      <c r="D18" s="85" t="s">
        <v>24</v>
      </c>
      <c r="E18" s="86"/>
      <c r="F18" s="87"/>
      <c r="G18" s="30" t="s">
        <v>5</v>
      </c>
      <c r="H18" s="70">
        <v>75</v>
      </c>
      <c r="I18" s="71"/>
      <c r="J18" s="11" t="s">
        <v>7</v>
      </c>
      <c r="K18" s="72">
        <v>58</v>
      </c>
      <c r="L18" s="73"/>
      <c r="M18" s="81">
        <f>H18*K18</f>
        <v>4350</v>
      </c>
      <c r="N18" s="82"/>
      <c r="O18" s="83"/>
    </row>
    <row r="19" spans="2:15" x14ac:dyDescent="0.25">
      <c r="B19" s="6"/>
      <c r="C19" s="39"/>
      <c r="D19" s="15"/>
      <c r="E19" s="17"/>
      <c r="F19" s="18"/>
      <c r="G19" s="31" t="s">
        <v>1</v>
      </c>
      <c r="H19" s="70">
        <v>10</v>
      </c>
      <c r="I19" s="71"/>
      <c r="J19" s="12" t="s">
        <v>7</v>
      </c>
      <c r="K19" s="72">
        <v>220</v>
      </c>
      <c r="L19" s="73"/>
      <c r="M19" s="81">
        <f>H19*K19</f>
        <v>2200</v>
      </c>
      <c r="N19" s="82"/>
      <c r="O19" s="83"/>
    </row>
    <row r="20" spans="2:15" x14ac:dyDescent="0.25">
      <c r="B20" s="6"/>
      <c r="C20" s="39"/>
      <c r="D20" s="15"/>
      <c r="E20" s="19"/>
      <c r="F20" s="20"/>
      <c r="G20" s="31" t="s">
        <v>6</v>
      </c>
      <c r="H20" s="70">
        <v>10</v>
      </c>
      <c r="I20" s="71"/>
      <c r="J20" s="12" t="s">
        <v>7</v>
      </c>
      <c r="K20" s="72">
        <v>179</v>
      </c>
      <c r="L20" s="74"/>
      <c r="M20" s="81">
        <f>H20*K20</f>
        <v>1790</v>
      </c>
      <c r="N20" s="82"/>
      <c r="O20" s="83"/>
    </row>
    <row r="21" spans="2:15" ht="15.75" thickBot="1" x14ac:dyDescent="0.3">
      <c r="B21" s="6"/>
      <c r="C21" s="39"/>
      <c r="D21" s="15"/>
      <c r="E21" s="19"/>
      <c r="F21" s="20"/>
      <c r="G21" s="34" t="s">
        <v>3</v>
      </c>
      <c r="H21" s="70">
        <v>20</v>
      </c>
      <c r="I21" s="71"/>
      <c r="J21" s="12" t="s">
        <v>7</v>
      </c>
      <c r="K21" s="72">
        <v>179</v>
      </c>
      <c r="L21" s="74"/>
      <c r="M21" s="102">
        <f>H21*K21</f>
        <v>3580</v>
      </c>
      <c r="N21" s="103"/>
      <c r="O21" s="104"/>
    </row>
    <row r="22" spans="2:15" ht="15.75" thickBot="1" x14ac:dyDescent="0.3">
      <c r="B22" s="6"/>
      <c r="C22" s="39"/>
      <c r="D22" s="16"/>
      <c r="E22" s="21"/>
      <c r="F22" s="22"/>
      <c r="G22" s="12"/>
      <c r="H22" s="60" t="s">
        <v>42</v>
      </c>
      <c r="I22" s="60"/>
      <c r="J22" s="60"/>
      <c r="K22" s="60"/>
      <c r="L22" s="60"/>
      <c r="M22" s="75">
        <f>SUM(M17:O21)</f>
        <v>14500</v>
      </c>
      <c r="N22" s="76"/>
      <c r="O22" s="77"/>
    </row>
    <row r="23" spans="2:15" ht="15" customHeight="1" x14ac:dyDescent="0.25">
      <c r="B23" s="65" t="s">
        <v>8</v>
      </c>
      <c r="C23" s="66"/>
      <c r="D23" s="90" t="s">
        <v>18</v>
      </c>
      <c r="E23" s="91"/>
      <c r="F23" s="92"/>
      <c r="G23" s="26" t="s">
        <v>2</v>
      </c>
      <c r="H23" s="61">
        <v>60</v>
      </c>
      <c r="I23" s="62"/>
      <c r="J23" s="23" t="s">
        <v>7</v>
      </c>
      <c r="K23" s="63">
        <v>86</v>
      </c>
      <c r="L23" s="64"/>
      <c r="M23" s="78">
        <f>H23*K23</f>
        <v>5160</v>
      </c>
      <c r="N23" s="79"/>
      <c r="O23" s="80"/>
    </row>
    <row r="24" spans="2:15" x14ac:dyDescent="0.25">
      <c r="B24" s="7"/>
      <c r="C24" s="8"/>
      <c r="D24" s="93"/>
      <c r="E24" s="94"/>
      <c r="F24" s="95"/>
      <c r="G24" s="25" t="s">
        <v>5</v>
      </c>
      <c r="H24" s="70">
        <v>75</v>
      </c>
      <c r="I24" s="71"/>
      <c r="J24" s="11" t="s">
        <v>7</v>
      </c>
      <c r="K24" s="72">
        <v>46</v>
      </c>
      <c r="L24" s="73"/>
      <c r="M24" s="81">
        <f>H24*K24</f>
        <v>3450</v>
      </c>
      <c r="N24" s="82"/>
      <c r="O24" s="83"/>
    </row>
    <row r="25" spans="2:15" x14ac:dyDescent="0.25">
      <c r="B25" s="6"/>
      <c r="C25" s="39"/>
      <c r="D25" s="85" t="s">
        <v>32</v>
      </c>
      <c r="E25" s="86"/>
      <c r="F25" s="87"/>
      <c r="G25" s="27" t="s">
        <v>1</v>
      </c>
      <c r="H25" s="70">
        <v>10</v>
      </c>
      <c r="I25" s="71"/>
      <c r="J25" s="12" t="s">
        <v>7</v>
      </c>
      <c r="K25" s="72">
        <v>216</v>
      </c>
      <c r="L25" s="73"/>
      <c r="M25" s="81">
        <f>H25*K25</f>
        <v>2160</v>
      </c>
      <c r="N25" s="82"/>
      <c r="O25" s="83"/>
    </row>
    <row r="26" spans="2:15" ht="15.75" thickBot="1" x14ac:dyDescent="0.3">
      <c r="B26" s="6"/>
      <c r="C26" s="39"/>
      <c r="D26" s="15"/>
      <c r="E26" s="19"/>
      <c r="F26" s="20"/>
      <c r="G26" s="33" t="s">
        <v>3</v>
      </c>
      <c r="H26" s="70">
        <v>20</v>
      </c>
      <c r="I26" s="71"/>
      <c r="J26" s="12" t="s">
        <v>7</v>
      </c>
      <c r="K26" s="72">
        <v>179</v>
      </c>
      <c r="L26" s="74"/>
      <c r="M26" s="102">
        <f>H26*K26</f>
        <v>3580</v>
      </c>
      <c r="N26" s="103"/>
      <c r="O26" s="104"/>
    </row>
    <row r="27" spans="2:15" ht="15.75" thickBot="1" x14ac:dyDescent="0.3">
      <c r="B27" s="6"/>
      <c r="C27" s="39"/>
      <c r="D27" s="16"/>
      <c r="E27" s="21"/>
      <c r="F27" s="22"/>
      <c r="G27" s="12"/>
      <c r="H27" s="60" t="s">
        <v>41</v>
      </c>
      <c r="I27" s="60"/>
      <c r="J27" s="60"/>
      <c r="K27" s="60"/>
      <c r="L27" s="60"/>
      <c r="M27" s="75">
        <f>SUM(M23:O26)</f>
        <v>14350</v>
      </c>
      <c r="N27" s="76"/>
      <c r="O27" s="77"/>
    </row>
    <row r="28" spans="2:15" ht="15" customHeight="1" x14ac:dyDescent="0.25">
      <c r="B28" s="65" t="s">
        <v>16</v>
      </c>
      <c r="C28" s="66"/>
      <c r="D28" s="67" t="s">
        <v>26</v>
      </c>
      <c r="E28" s="68"/>
      <c r="F28" s="69"/>
      <c r="G28" s="26" t="s">
        <v>2</v>
      </c>
      <c r="H28" s="61">
        <v>50</v>
      </c>
      <c r="I28" s="62"/>
      <c r="J28" s="23" t="s">
        <v>7</v>
      </c>
      <c r="K28" s="63">
        <v>64</v>
      </c>
      <c r="L28" s="64"/>
      <c r="M28" s="78">
        <f>H28*K28</f>
        <v>3200</v>
      </c>
      <c r="N28" s="79"/>
      <c r="O28" s="80"/>
    </row>
    <row r="29" spans="2:15" x14ac:dyDescent="0.25">
      <c r="B29" s="7"/>
      <c r="C29" s="8"/>
      <c r="D29" s="85" t="s">
        <v>19</v>
      </c>
      <c r="E29" s="86"/>
      <c r="F29" s="87"/>
      <c r="G29" s="25" t="s">
        <v>5</v>
      </c>
      <c r="H29" s="70">
        <v>75</v>
      </c>
      <c r="I29" s="71"/>
      <c r="J29" s="11" t="s">
        <v>7</v>
      </c>
      <c r="K29" s="72">
        <v>46</v>
      </c>
      <c r="L29" s="73"/>
      <c r="M29" s="81">
        <f>H29*K29</f>
        <v>3450</v>
      </c>
      <c r="N29" s="82"/>
      <c r="O29" s="83"/>
    </row>
    <row r="30" spans="2:15" x14ac:dyDescent="0.25">
      <c r="B30" s="6"/>
      <c r="C30" s="39"/>
      <c r="D30" s="15"/>
      <c r="E30" s="17"/>
      <c r="F30" s="18"/>
      <c r="G30" s="27" t="s">
        <v>1</v>
      </c>
      <c r="H30" s="70">
        <v>12</v>
      </c>
      <c r="I30" s="71"/>
      <c r="J30" s="12" t="s">
        <v>7</v>
      </c>
      <c r="K30" s="72">
        <v>216</v>
      </c>
      <c r="L30" s="73"/>
      <c r="M30" s="81">
        <f>H30*K30</f>
        <v>2592</v>
      </c>
      <c r="N30" s="82"/>
      <c r="O30" s="83"/>
    </row>
    <row r="31" spans="2:15" ht="15.75" thickBot="1" x14ac:dyDescent="0.3">
      <c r="B31" s="6"/>
      <c r="C31" s="39"/>
      <c r="D31" s="15"/>
      <c r="E31" s="19"/>
      <c r="F31" s="20"/>
      <c r="G31" s="33" t="s">
        <v>3</v>
      </c>
      <c r="H31" s="70">
        <v>12</v>
      </c>
      <c r="I31" s="71"/>
      <c r="J31" s="12" t="s">
        <v>7</v>
      </c>
      <c r="K31" s="72">
        <v>169</v>
      </c>
      <c r="L31" s="74"/>
      <c r="M31" s="102">
        <f>H31*K31</f>
        <v>2028</v>
      </c>
      <c r="N31" s="103"/>
      <c r="O31" s="104"/>
    </row>
    <row r="32" spans="2:15" ht="15.75" thickBot="1" x14ac:dyDescent="0.3">
      <c r="B32" s="6"/>
      <c r="C32" s="39"/>
      <c r="D32" s="16"/>
      <c r="E32" s="21"/>
      <c r="F32" s="22"/>
      <c r="G32" s="12"/>
      <c r="H32" s="60" t="s">
        <v>40</v>
      </c>
      <c r="I32" s="60"/>
      <c r="J32" s="60"/>
      <c r="K32" s="60"/>
      <c r="L32" s="60"/>
      <c r="M32" s="75">
        <f>SUM(M28:O31)</f>
        <v>11270</v>
      </c>
      <c r="N32" s="76"/>
      <c r="O32" s="77"/>
    </row>
    <row r="33" spans="2:17" x14ac:dyDescent="0.25">
      <c r="B33" s="65" t="s">
        <v>10</v>
      </c>
      <c r="C33" s="66"/>
      <c r="D33" s="67" t="s">
        <v>27</v>
      </c>
      <c r="E33" s="68"/>
      <c r="F33" s="69"/>
      <c r="G33" s="25" t="s">
        <v>2</v>
      </c>
      <c r="H33" s="61">
        <v>75</v>
      </c>
      <c r="I33" s="62"/>
      <c r="J33" s="23" t="s">
        <v>7</v>
      </c>
      <c r="K33" s="63">
        <v>64</v>
      </c>
      <c r="L33" s="64"/>
      <c r="M33" s="78">
        <f>H33*K33</f>
        <v>4800</v>
      </c>
      <c r="N33" s="79"/>
      <c r="O33" s="80"/>
    </row>
    <row r="34" spans="2:17" x14ac:dyDescent="0.25">
      <c r="B34" s="9"/>
      <c r="C34" s="10"/>
      <c r="D34" s="85" t="s">
        <v>28</v>
      </c>
      <c r="E34" s="86"/>
      <c r="F34" s="87"/>
      <c r="G34" s="25" t="s">
        <v>5</v>
      </c>
      <c r="H34" s="70">
        <v>75</v>
      </c>
      <c r="I34" s="71"/>
      <c r="J34" s="11" t="s">
        <v>7</v>
      </c>
      <c r="K34" s="72">
        <v>44</v>
      </c>
      <c r="L34" s="73"/>
      <c r="M34" s="81">
        <f>H34*K34</f>
        <v>3300</v>
      </c>
      <c r="N34" s="82"/>
      <c r="O34" s="83"/>
    </row>
    <row r="35" spans="2:17" ht="15" customHeight="1" x14ac:dyDescent="0.25">
      <c r="B35" s="7"/>
      <c r="C35" s="8"/>
      <c r="D35" s="15"/>
      <c r="E35" s="17"/>
      <c r="F35" s="18"/>
      <c r="G35" s="27" t="s">
        <v>1</v>
      </c>
      <c r="H35" s="70">
        <v>20</v>
      </c>
      <c r="I35" s="71"/>
      <c r="J35" s="12" t="s">
        <v>7</v>
      </c>
      <c r="K35" s="72">
        <v>215</v>
      </c>
      <c r="L35" s="73"/>
      <c r="M35" s="81">
        <f>H35*K35</f>
        <v>4300</v>
      </c>
      <c r="N35" s="82"/>
      <c r="O35" s="83"/>
    </row>
    <row r="36" spans="2:17" x14ac:dyDescent="0.25">
      <c r="B36" s="6"/>
      <c r="C36" s="39"/>
      <c r="D36" s="15"/>
      <c r="E36" s="17"/>
      <c r="F36" s="18"/>
      <c r="G36" s="27" t="s">
        <v>6</v>
      </c>
      <c r="H36" s="70">
        <v>10</v>
      </c>
      <c r="I36" s="71"/>
      <c r="J36" s="12" t="s">
        <v>7</v>
      </c>
      <c r="K36" s="72">
        <v>169</v>
      </c>
      <c r="L36" s="74"/>
      <c r="M36" s="81">
        <f>H36*K36</f>
        <v>1690</v>
      </c>
      <c r="N36" s="82"/>
      <c r="O36" s="83"/>
    </row>
    <row r="37" spans="2:17" x14ac:dyDescent="0.25">
      <c r="B37" s="6"/>
      <c r="C37" s="39"/>
      <c r="D37" s="15"/>
      <c r="E37" s="17"/>
      <c r="F37" s="18"/>
      <c r="G37" s="33" t="s">
        <v>3</v>
      </c>
      <c r="H37" s="70">
        <v>25</v>
      </c>
      <c r="I37" s="71"/>
      <c r="J37" s="12" t="s">
        <v>7</v>
      </c>
      <c r="K37" s="72">
        <v>169</v>
      </c>
      <c r="L37" s="74"/>
      <c r="M37" s="102">
        <f>H37*K37</f>
        <v>4225</v>
      </c>
      <c r="N37" s="103"/>
      <c r="O37" s="104"/>
    </row>
    <row r="38" spans="2:17" ht="15.75" thickBot="1" x14ac:dyDescent="0.3">
      <c r="B38" s="6"/>
      <c r="C38" s="39"/>
      <c r="D38" s="15"/>
      <c r="E38" s="17"/>
      <c r="F38" s="18"/>
      <c r="G38" s="105" t="s">
        <v>45</v>
      </c>
      <c r="H38" s="84">
        <v>5</v>
      </c>
      <c r="I38" s="84"/>
      <c r="J38" s="12" t="s">
        <v>7</v>
      </c>
      <c r="K38" s="106">
        <v>379</v>
      </c>
      <c r="L38" s="106"/>
      <c r="M38" s="107">
        <f>H38*K38</f>
        <v>1895</v>
      </c>
      <c r="N38" s="107"/>
      <c r="O38" s="108"/>
    </row>
    <row r="39" spans="2:17" ht="15.75" thickBot="1" x14ac:dyDescent="0.3">
      <c r="B39" s="1"/>
      <c r="C39" s="2"/>
      <c r="D39" s="16"/>
      <c r="E39" s="21"/>
      <c r="F39" s="22"/>
      <c r="G39" s="12"/>
      <c r="H39" s="60" t="s">
        <v>39</v>
      </c>
      <c r="I39" s="60"/>
      <c r="J39" s="60"/>
      <c r="K39" s="60"/>
      <c r="L39" s="60"/>
      <c r="M39" s="75">
        <f>SUM(M33:O38)</f>
        <v>20210</v>
      </c>
      <c r="N39" s="76"/>
      <c r="O39" s="77"/>
    </row>
    <row r="40" spans="2:17" ht="15" hidden="1" customHeight="1" x14ac:dyDescent="0.25">
      <c r="B40" s="1"/>
      <c r="C40" s="2"/>
      <c r="D40" s="70"/>
      <c r="E40" s="84"/>
      <c r="F40" s="71"/>
      <c r="G40" s="12"/>
      <c r="H40" s="84" t="s">
        <v>4</v>
      </c>
      <c r="I40" s="84"/>
      <c r="J40" s="84"/>
      <c r="K40" s="84"/>
      <c r="L40" s="71"/>
      <c r="M40" s="36"/>
      <c r="N40" s="36" t="e">
        <f>SUM(#REF!)</f>
        <v>#REF!</v>
      </c>
      <c r="O40" s="37"/>
    </row>
    <row r="41" spans="2:17" ht="15" customHeight="1" x14ac:dyDescent="0.25">
      <c r="B41" s="65" t="s">
        <v>17</v>
      </c>
      <c r="C41" s="66"/>
      <c r="D41" s="67" t="s">
        <v>21</v>
      </c>
      <c r="E41" s="68"/>
      <c r="F41" s="69"/>
      <c r="G41" s="25" t="s">
        <v>2</v>
      </c>
      <c r="H41" s="70">
        <v>75</v>
      </c>
      <c r="I41" s="71"/>
      <c r="J41" s="11" t="s">
        <v>7</v>
      </c>
      <c r="K41" s="72">
        <v>64</v>
      </c>
      <c r="L41" s="73"/>
      <c r="M41" s="78">
        <f>H41*K41</f>
        <v>4800</v>
      </c>
      <c r="N41" s="79"/>
      <c r="O41" s="80"/>
    </row>
    <row r="42" spans="2:17" x14ac:dyDescent="0.25">
      <c r="B42" s="7"/>
      <c r="C42" s="8"/>
      <c r="D42" s="85" t="s">
        <v>20</v>
      </c>
      <c r="E42" s="86"/>
      <c r="F42" s="87"/>
      <c r="G42" s="25" t="s">
        <v>5</v>
      </c>
      <c r="H42" s="70">
        <v>100</v>
      </c>
      <c r="I42" s="71"/>
      <c r="J42" s="11" t="s">
        <v>7</v>
      </c>
      <c r="K42" s="72">
        <v>44</v>
      </c>
      <c r="L42" s="73"/>
      <c r="M42" s="81">
        <f>H42*K42</f>
        <v>4400</v>
      </c>
      <c r="N42" s="82"/>
      <c r="O42" s="83"/>
    </row>
    <row r="43" spans="2:17" x14ac:dyDescent="0.25">
      <c r="B43" s="6"/>
      <c r="C43" s="39"/>
      <c r="D43" s="15"/>
      <c r="E43" s="17"/>
      <c r="F43" s="18"/>
      <c r="G43" s="27" t="s">
        <v>1</v>
      </c>
      <c r="H43" s="70">
        <v>25</v>
      </c>
      <c r="I43" s="71"/>
      <c r="J43" s="12" t="s">
        <v>7</v>
      </c>
      <c r="K43" s="72">
        <v>215</v>
      </c>
      <c r="L43" s="73"/>
      <c r="M43" s="81">
        <f>H43*K43</f>
        <v>5375</v>
      </c>
      <c r="N43" s="82"/>
      <c r="O43" s="83"/>
    </row>
    <row r="44" spans="2:17" ht="15.75" thickBot="1" x14ac:dyDescent="0.3">
      <c r="B44" s="6"/>
      <c r="C44" s="39"/>
      <c r="D44" s="38"/>
      <c r="E44" s="13"/>
      <c r="F44" s="14"/>
      <c r="G44" s="33" t="s">
        <v>3</v>
      </c>
      <c r="H44" s="70">
        <v>10</v>
      </c>
      <c r="I44" s="71"/>
      <c r="J44" s="12" t="s">
        <v>7</v>
      </c>
      <c r="K44" s="72">
        <v>169</v>
      </c>
      <c r="L44" s="74"/>
      <c r="M44" s="102">
        <f>H44*K44</f>
        <v>1690</v>
      </c>
      <c r="N44" s="103"/>
      <c r="O44" s="104"/>
      <c r="Q44" s="41"/>
    </row>
    <row r="45" spans="2:17" ht="15.75" thickBot="1" x14ac:dyDescent="0.3">
      <c r="B45" s="119"/>
      <c r="C45" s="120"/>
      <c r="D45" s="121"/>
      <c r="E45" s="122"/>
      <c r="F45" s="123"/>
      <c r="G45" s="124"/>
      <c r="H45" s="125" t="s">
        <v>38</v>
      </c>
      <c r="I45" s="125"/>
      <c r="J45" s="125"/>
      <c r="K45" s="125"/>
      <c r="L45" s="125"/>
      <c r="M45" s="75">
        <f>SUM(M41:O44)</f>
        <v>16265</v>
      </c>
      <c r="N45" s="76"/>
      <c r="O45" s="77"/>
    </row>
    <row r="46" spans="2:17" ht="15.75" thickBot="1" x14ac:dyDescent="0.3">
      <c r="B46" s="4"/>
      <c r="C46" s="4"/>
      <c r="D46" s="4"/>
      <c r="E46" s="4"/>
      <c r="F46" s="5"/>
      <c r="G46" s="5"/>
      <c r="H46" s="5"/>
      <c r="I46" s="5"/>
      <c r="J46" s="5"/>
      <c r="K46" s="5"/>
      <c r="L46" s="5"/>
      <c r="M46" s="3"/>
      <c r="N46" s="3"/>
      <c r="O46" s="3"/>
    </row>
    <row r="47" spans="2:17" x14ac:dyDescent="0.25">
      <c r="I47" s="115" t="s">
        <v>46</v>
      </c>
      <c r="J47" s="116"/>
      <c r="L47" s="109">
        <f>SUM(M13,M16,M22,M27,M32,M39,M45)</f>
        <v>108260</v>
      </c>
      <c r="M47" s="110"/>
      <c r="N47" s="110"/>
      <c r="O47" s="111"/>
    </row>
    <row r="48" spans="2:17" ht="15.75" thickBot="1" x14ac:dyDescent="0.3">
      <c r="I48" s="117"/>
      <c r="J48" s="118"/>
      <c r="L48" s="112"/>
      <c r="M48" s="113"/>
      <c r="N48" s="113"/>
      <c r="O48" s="114"/>
    </row>
  </sheetData>
  <sheetProtection algorithmName="SHA-512" hashValue="roxSrj/LLtggup1WEKNSWNA/iffP32d8fCc375kIr4Y71OhuXYoeDxJo/jWoZb7YOxTGix9cejrv/jdOLQF1oA==" saltValue="JRLb0b1JYSEvsX+d7AHvMA==" spinCount="100000" sheet="1" objects="1" scenarios="1" selectLockedCells="1"/>
  <mergeCells count="138">
    <mergeCell ref="L47:O48"/>
    <mergeCell ref="I47:J48"/>
    <mergeCell ref="B28:C28"/>
    <mergeCell ref="D28:F28"/>
    <mergeCell ref="H28:I28"/>
    <mergeCell ref="K28:L28"/>
    <mergeCell ref="D25:F25"/>
    <mergeCell ref="H13:L13"/>
    <mergeCell ref="M13:O13"/>
    <mergeCell ref="D23:F24"/>
    <mergeCell ref="D18:F18"/>
    <mergeCell ref="M17:O17"/>
    <mergeCell ref="M14:O14"/>
    <mergeCell ref="M15:O15"/>
    <mergeCell ref="M16:O16"/>
    <mergeCell ref="B17:C17"/>
    <mergeCell ref="H17:I17"/>
    <mergeCell ref="H16:L16"/>
    <mergeCell ref="K17:L17"/>
    <mergeCell ref="D17:F17"/>
    <mergeCell ref="D16:F16"/>
    <mergeCell ref="H30:I30"/>
    <mergeCell ref="K30:L30"/>
    <mergeCell ref="M30:O30"/>
    <mergeCell ref="H26:I26"/>
    <mergeCell ref="K26:L26"/>
    <mergeCell ref="M26:O26"/>
    <mergeCell ref="D29:F29"/>
    <mergeCell ref="H18:I18"/>
    <mergeCell ref="H19:I19"/>
    <mergeCell ref="M18:O18"/>
    <mergeCell ref="M19:O19"/>
    <mergeCell ref="M20:O20"/>
    <mergeCell ref="M28:O28"/>
    <mergeCell ref="M21:O21"/>
    <mergeCell ref="K18:L18"/>
    <mergeCell ref="K19:L19"/>
    <mergeCell ref="K20:L20"/>
    <mergeCell ref="K21:L21"/>
    <mergeCell ref="H20:I20"/>
    <mergeCell ref="H21:I21"/>
    <mergeCell ref="H45:L45"/>
    <mergeCell ref="M45:O45"/>
    <mergeCell ref="D34:F34"/>
    <mergeCell ref="H31:I31"/>
    <mergeCell ref="K31:L31"/>
    <mergeCell ref="M31:O31"/>
    <mergeCell ref="H41:I41"/>
    <mergeCell ref="M41:O41"/>
    <mergeCell ref="H42:I42"/>
    <mergeCell ref="M42:O42"/>
    <mergeCell ref="H37:I37"/>
    <mergeCell ref="K37:L37"/>
    <mergeCell ref="M37:O37"/>
    <mergeCell ref="H44:I44"/>
    <mergeCell ref="K44:L44"/>
    <mergeCell ref="M44:O44"/>
    <mergeCell ref="H38:I38"/>
    <mergeCell ref="K38:L38"/>
    <mergeCell ref="M38:O38"/>
    <mergeCell ref="B41:C41"/>
    <mergeCell ref="D41:F41"/>
    <mergeCell ref="H43:I43"/>
    <mergeCell ref="K43:L43"/>
    <mergeCell ref="M43:O43"/>
    <mergeCell ref="B23:C23"/>
    <mergeCell ref="H23:I23"/>
    <mergeCell ref="K23:L23"/>
    <mergeCell ref="K24:L24"/>
    <mergeCell ref="M24:O24"/>
    <mergeCell ref="H27:L27"/>
    <mergeCell ref="M27:O27"/>
    <mergeCell ref="M23:O23"/>
    <mergeCell ref="H24:I24"/>
    <mergeCell ref="H25:I25"/>
    <mergeCell ref="K25:L25"/>
    <mergeCell ref="M25:O25"/>
    <mergeCell ref="K41:L41"/>
    <mergeCell ref="K42:L42"/>
    <mergeCell ref="H32:L32"/>
    <mergeCell ref="M32:O32"/>
    <mergeCell ref="H29:I29"/>
    <mergeCell ref="K29:L29"/>
    <mergeCell ref="M29:O29"/>
    <mergeCell ref="M8:O8"/>
    <mergeCell ref="H9:I9"/>
    <mergeCell ref="K9:L9"/>
    <mergeCell ref="M9:O9"/>
    <mergeCell ref="H10:I10"/>
    <mergeCell ref="K10:L10"/>
    <mergeCell ref="M10:O10"/>
    <mergeCell ref="M11:O11"/>
    <mergeCell ref="M12:O12"/>
    <mergeCell ref="H11:I11"/>
    <mergeCell ref="B8:C8"/>
    <mergeCell ref="D8:F8"/>
    <mergeCell ref="H8:I8"/>
    <mergeCell ref="K8:L8"/>
    <mergeCell ref="K11:L11"/>
    <mergeCell ref="H12:I12"/>
    <mergeCell ref="K12:L12"/>
    <mergeCell ref="D14:F15"/>
    <mergeCell ref="K14:L14"/>
    <mergeCell ref="H14:I14"/>
    <mergeCell ref="D9:F9"/>
    <mergeCell ref="B14:C14"/>
    <mergeCell ref="H22:L22"/>
    <mergeCell ref="H33:I33"/>
    <mergeCell ref="K33:L33"/>
    <mergeCell ref="B33:C33"/>
    <mergeCell ref="D33:F33"/>
    <mergeCell ref="H35:I35"/>
    <mergeCell ref="K35:L35"/>
    <mergeCell ref="H36:I36"/>
    <mergeCell ref="K36:L36"/>
    <mergeCell ref="M22:O22"/>
    <mergeCell ref="M33:O33"/>
    <mergeCell ref="M34:O34"/>
    <mergeCell ref="H34:I34"/>
    <mergeCell ref="M35:O35"/>
    <mergeCell ref="K34:L34"/>
    <mergeCell ref="H39:L39"/>
    <mergeCell ref="D40:F40"/>
    <mergeCell ref="H40:L40"/>
    <mergeCell ref="M36:O36"/>
    <mergeCell ref="M39:O39"/>
    <mergeCell ref="D42:F42"/>
    <mergeCell ref="B2:O2"/>
    <mergeCell ref="B3:O3"/>
    <mergeCell ref="B4:O4"/>
    <mergeCell ref="B5:O5"/>
    <mergeCell ref="J6:J7"/>
    <mergeCell ref="K6:L7"/>
    <mergeCell ref="H6:I7"/>
    <mergeCell ref="G6:G7"/>
    <mergeCell ref="M6:O7"/>
    <mergeCell ref="B6:C7"/>
    <mergeCell ref="D6:F7"/>
  </mergeCells>
  <pageMargins left="0.7" right="0.7" top="0.75" bottom="0.75" header="0.3" footer="0.3"/>
  <pageSetup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Idaho Department of Lands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mpayne</dc:creator>
  <cp:lastModifiedBy>sleason</cp:lastModifiedBy>
  <cp:lastPrinted>2017-06-19T19:16:32Z</cp:lastPrinted>
  <dcterms:created xsi:type="dcterms:W3CDTF">2014-05-06T22:14:29Z</dcterms:created>
  <dcterms:modified xsi:type="dcterms:W3CDTF">2020-04-06T15:16:33Z</dcterms:modified>
</cp:coreProperties>
</file>