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shandera\AppData\Local\Microsoft\Windows\INetCache\Content.Outlook\0WWGY1AI\"/>
    </mc:Choice>
  </mc:AlternateContent>
  <xr:revisionPtr revIDLastSave="0" documentId="13_ncr:1_{2A2073FE-FE23-4E8A-B101-2B475C02888C}" xr6:coauthVersionLast="47" xr6:coauthVersionMax="47" xr10:uidLastSave="{00000000-0000-0000-0000-000000000000}"/>
  <bookViews>
    <workbookView xWindow="5850" yWindow="2370" windowWidth="21600" windowHeight="11385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Sheet1!$A$1:$AJ$50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1" l="1"/>
  <c r="AJ29" i="1"/>
  <c r="AJ27" i="1"/>
  <c r="AJ24" i="1"/>
  <c r="AJ18" i="1"/>
  <c r="AJ17" i="1"/>
  <c r="AJ16" i="1"/>
  <c r="AJ13" i="1"/>
  <c r="AG50" i="1"/>
  <c r="AG49" i="1"/>
  <c r="AG48" i="1"/>
  <c r="AG47" i="1"/>
  <c r="AG44" i="1"/>
  <c r="AG41" i="1"/>
  <c r="AG38" i="1"/>
  <c r="AG32" i="1"/>
  <c r="AG30" i="1"/>
  <c r="AG29" i="1"/>
  <c r="AG27" i="1"/>
  <c r="AD32" i="1"/>
  <c r="AD30" i="1"/>
  <c r="AD29" i="1"/>
  <c r="AD27" i="1"/>
  <c r="AD24" i="1"/>
  <c r="AD22" i="1"/>
  <c r="AD21" i="1"/>
  <c r="AD20" i="1"/>
  <c r="AD18" i="1"/>
  <c r="AD17" i="1"/>
  <c r="AD16" i="1"/>
  <c r="AD13" i="1"/>
  <c r="AD11" i="1"/>
  <c r="AD10" i="1"/>
  <c r="AD9" i="1"/>
  <c r="AD6" i="1"/>
  <c r="AA24" i="1"/>
  <c r="AA22" i="1"/>
  <c r="AA21" i="1"/>
  <c r="AA20" i="1"/>
  <c r="AA13" i="1"/>
  <c r="AA10" i="1"/>
  <c r="AA9" i="1"/>
  <c r="X49" i="1"/>
  <c r="X47" i="1"/>
  <c r="X44" i="1"/>
  <c r="X41" i="1"/>
  <c r="X38" i="1"/>
  <c r="X27" i="1"/>
  <c r="X24" i="1"/>
  <c r="X22" i="1"/>
  <c r="X21" i="1"/>
  <c r="X20" i="1"/>
  <c r="X16" i="1"/>
  <c r="X13" i="1"/>
  <c r="X11" i="1"/>
  <c r="X10" i="1"/>
  <c r="X9" i="1"/>
  <c r="X6" i="1"/>
  <c r="U44" i="1"/>
  <c r="U41" i="1"/>
  <c r="U38" i="1"/>
  <c r="R44" i="1"/>
  <c r="R41" i="1"/>
  <c r="R38" i="1"/>
  <c r="R32" i="1"/>
  <c r="R27" i="1"/>
  <c r="R24" i="1"/>
  <c r="R22" i="1"/>
  <c r="R21" i="1"/>
  <c r="R20" i="1"/>
  <c r="R16" i="1"/>
  <c r="R13" i="1"/>
  <c r="R11" i="1"/>
  <c r="R10" i="1"/>
  <c r="R9" i="1"/>
  <c r="R6" i="1"/>
  <c r="O50" i="1" l="1"/>
  <c r="O49" i="1"/>
  <c r="O48" i="1"/>
  <c r="O47" i="1"/>
  <c r="O44" i="1"/>
  <c r="O41" i="1"/>
  <c r="O38" i="1"/>
  <c r="O32" i="1"/>
  <c r="O30" i="1"/>
  <c r="O29" i="1"/>
  <c r="O27" i="1"/>
  <c r="O24" i="1"/>
  <c r="O22" i="1"/>
  <c r="O21" i="1"/>
  <c r="O20" i="1"/>
  <c r="O18" i="1"/>
  <c r="O17" i="1"/>
  <c r="O16" i="1"/>
  <c r="O13" i="1"/>
  <c r="O11" i="1"/>
  <c r="O10" i="1"/>
  <c r="O9" i="1"/>
  <c r="O6" i="1"/>
  <c r="L11" i="1"/>
  <c r="L50" i="1"/>
  <c r="L49" i="1"/>
  <c r="L48" i="1"/>
  <c r="L47" i="1"/>
  <c r="L44" i="1"/>
  <c r="L41" i="1"/>
  <c r="L38" i="1"/>
  <c r="L32" i="1"/>
  <c r="L30" i="1"/>
  <c r="L29" i="1"/>
  <c r="L27" i="1"/>
  <c r="L24" i="1"/>
  <c r="L22" i="1"/>
  <c r="L21" i="1"/>
  <c r="L20" i="1"/>
  <c r="L18" i="1"/>
  <c r="L17" i="1"/>
  <c r="L16" i="1"/>
  <c r="L13" i="1"/>
  <c r="L9" i="1"/>
  <c r="AJ11" i="1"/>
  <c r="L10" i="1"/>
  <c r="L6" i="1"/>
  <c r="AG11" i="1" l="1"/>
  <c r="AA11" i="1"/>
</calcChain>
</file>

<file path=xl/sharedStrings.xml><?xml version="1.0" encoding="utf-8"?>
<sst xmlns="http://schemas.openxmlformats.org/spreadsheetml/2006/main" count="227" uniqueCount="81">
  <si>
    <t>SUPERVISORY</t>
  </si>
  <si>
    <t>AREA</t>
  </si>
  <si>
    <t>TYPE</t>
  </si>
  <si>
    <t xml:space="preserve">PROJECT NAME </t>
  </si>
  <si>
    <t xml:space="preserve"> AND NUMBER</t>
  </si>
  <si>
    <t>Trees</t>
  </si>
  <si>
    <t>PRODUCTION</t>
  </si>
  <si>
    <t>Ponderosa</t>
  </si>
  <si>
    <t>Clearwater</t>
  </si>
  <si>
    <t>MINIMUM DAILY</t>
  </si>
  <si>
    <t>Tubes</t>
  </si>
  <si>
    <t xml:space="preserve">ITEM </t>
  </si>
  <si>
    <t>OF ITEMS</t>
  </si>
  <si>
    <t>QUANTITY</t>
  </si>
  <si>
    <t>TOTAL EXTENDED AMOUNT</t>
  </si>
  <si>
    <t>Acres</t>
  </si>
  <si>
    <t>n/a</t>
  </si>
  <si>
    <t xml:space="preserve">PRICE </t>
  </si>
  <si>
    <t xml:space="preserve">FIXED UNIT </t>
  </si>
  <si>
    <t>ESTIMATED NUMBER OF UNITS</t>
  </si>
  <si>
    <t>UNIT OF MEASURE DESCRIPTION</t>
  </si>
  <si>
    <t>CLEARWATER TOTAL</t>
  </si>
  <si>
    <t>SPRING PLANTING 2022</t>
  </si>
  <si>
    <t>Payette Lakes</t>
  </si>
  <si>
    <t>ITB NO. 22-216</t>
  </si>
  <si>
    <t>Payette Lakes Fall Planting 2021</t>
  </si>
  <si>
    <t>50-518-102-23</t>
  </si>
  <si>
    <t>FALL PLANTING 2021</t>
  </si>
  <si>
    <t>Maggie Creek</t>
  </si>
  <si>
    <t>42-286-102-20</t>
  </si>
  <si>
    <t>Maggie Creek Spring Planting</t>
  </si>
  <si>
    <t>St Joe Spring Planting</t>
  </si>
  <si>
    <t>30-850-102-21</t>
  </si>
  <si>
    <t>St Joe</t>
  </si>
  <si>
    <t>Pend Oreille</t>
  </si>
  <si>
    <t>Pend Oreille Spring Planting</t>
  </si>
  <si>
    <t>20-965-102-22</t>
  </si>
  <si>
    <t>Mica</t>
  </si>
  <si>
    <t>Mica Spring Planting</t>
  </si>
  <si>
    <t>22-204-102-22</t>
  </si>
  <si>
    <t>Southwest</t>
  </si>
  <si>
    <t>60-366-102-22</t>
  </si>
  <si>
    <t xml:space="preserve">13,000 (units 1-12) 
</t>
  </si>
  <si>
    <t>4,400 (units 1&amp;4)</t>
  </si>
  <si>
    <t>Trees (units 1-12)</t>
  </si>
  <si>
    <t>41-332-102-22</t>
  </si>
  <si>
    <t>Ponderosa Spring Planting</t>
  </si>
  <si>
    <t>Provided by IDL</t>
  </si>
  <si>
    <t>Priest Lake Fall Planting</t>
  </si>
  <si>
    <t>10-702-102-22</t>
  </si>
  <si>
    <t>Priest Lake</t>
  </si>
  <si>
    <t>22-211-102-22</t>
  </si>
  <si>
    <t>Bud Caps</t>
  </si>
  <si>
    <t>Pend Oreille Fall Planting</t>
  </si>
  <si>
    <t>20-970-102-22</t>
  </si>
  <si>
    <t>Supplied by DL</t>
  </si>
  <si>
    <r>
      <rPr>
        <b/>
        <sz val="11"/>
        <rFont val="Arial"/>
        <family val="2"/>
      </rPr>
      <t>MICA TOTA</t>
    </r>
    <r>
      <rPr>
        <sz val="11"/>
        <rFont val="Arial"/>
        <family val="2"/>
      </rPr>
      <t>L</t>
    </r>
  </si>
  <si>
    <r>
      <t xml:space="preserve">Mica Fall Planting </t>
    </r>
    <r>
      <rPr>
        <sz val="10"/>
        <color rgb="FFFF0000"/>
        <rFont val="Arial"/>
        <family val="2"/>
      </rPr>
      <t>Contractor will supply chemicals</t>
    </r>
  </si>
  <si>
    <t>MAGGIE CREEK TOTAL</t>
  </si>
  <si>
    <t>Howell Scriver</t>
  </si>
  <si>
    <t>PEND OREILLE  TOTAL</t>
  </si>
  <si>
    <t>Chemicals provided by IDL</t>
  </si>
  <si>
    <t>FIXED UNIT</t>
  </si>
  <si>
    <t>PRICE</t>
  </si>
  <si>
    <t xml:space="preserve">CLW Plant &amp; Tubes 2022
40-1327-102-20
</t>
  </si>
  <si>
    <t>50-505-102-30</t>
  </si>
  <si>
    <t xml:space="preserve">Payette Lakes Spring Plant </t>
  </si>
  <si>
    <t>CLWTR TOTAL</t>
  </si>
  <si>
    <t>PONDEROSA TOTAL</t>
  </si>
  <si>
    <t>PEND OREILLE TOTAL</t>
  </si>
  <si>
    <t>MICA TOTAL</t>
  </si>
  <si>
    <t>Gonzalez Forestry Inc
Central Point, OR</t>
  </si>
  <si>
    <t>Alpha Services LLC
Couer d'Alene, ID</t>
  </si>
  <si>
    <t>Absolute Forestry LLC
Central Point, OR</t>
  </si>
  <si>
    <t>LG Forestry Inc
Central Piont, OR</t>
  </si>
  <si>
    <t>Tovar's Reforestation LLC
Medford, OR</t>
  </si>
  <si>
    <t>Lara Brothers LTD
Castle Rock, WA</t>
  </si>
  <si>
    <t>Imperial Forestry Inc
Cenrral Point, OR</t>
  </si>
  <si>
    <t>Summitt Forests Inc
Ashland, OR</t>
  </si>
  <si>
    <t>Progressive Forestry
Sandpoint, ID</t>
  </si>
  <si>
    <t>NO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</si>
</sst>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2" fillId="0" borderId="0"/>
    <xf numFmtId="0" fontId="7" fillId="0" borderId="0"/>
    <xf numFmtId="0" fontId="1" fillId="0" borderId="0"/>
    <xf numFmtId="0" fontId="6" fillId="0" borderId="0"/>
  </cellStyleXfs>
  <cellXfs count="301">
    <xf numFmtId="0" fontId="0" fillId="0" borderId="0" xfId="0"/>
    <xf numFmtId="44" fontId="4" fillId="5" borderId="32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4" fillId="3" borderId="2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5" borderId="39" xfId="1" applyFont="1" applyFill="1" applyBorder="1" applyAlignment="1" applyProtection="1">
      <alignment horizontal="center" vertical="center" wrapText="1"/>
    </xf>
    <xf numFmtId="0" fontId="4" fillId="5" borderId="30" xfId="1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38" xfId="0" applyFont="1" applyFill="1" applyBorder="1" applyAlignment="1" applyProtection="1">
      <alignment horizontal="center" vertical="center" wrapText="1"/>
    </xf>
    <xf numFmtId="0" fontId="4" fillId="5" borderId="30" xfId="0" applyFont="1" applyFill="1" applyBorder="1" applyAlignment="1" applyProtection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/>
    </xf>
    <xf numFmtId="3" fontId="4" fillId="5" borderId="29" xfId="0" applyNumberFormat="1" applyFont="1" applyFill="1" applyBorder="1" applyAlignment="1" applyProtection="1">
      <alignment horizontal="center" vertical="center"/>
    </xf>
    <xf numFmtId="3" fontId="4" fillId="5" borderId="30" xfId="0" applyNumberFormat="1" applyFont="1" applyFill="1" applyBorder="1" applyAlignment="1" applyProtection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</xf>
    <xf numFmtId="44" fontId="4" fillId="5" borderId="29" xfId="0" applyNumberFormat="1" applyFont="1" applyFill="1" applyBorder="1" applyAlignment="1" applyProtection="1">
      <alignment horizontal="center" vertical="center"/>
    </xf>
    <xf numFmtId="44" fontId="4" fillId="5" borderId="30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28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/>
    </xf>
    <xf numFmtId="3" fontId="4" fillId="0" borderId="22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6" borderId="2" xfId="1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17" xfId="0" applyFont="1" applyFill="1" applyBorder="1" applyAlignment="1" applyProtection="1">
      <alignment horizontal="center" vertical="center"/>
    </xf>
    <xf numFmtId="3" fontId="4" fillId="6" borderId="3" xfId="0" applyNumberFormat="1" applyFont="1" applyFill="1" applyBorder="1" applyAlignment="1" applyProtection="1">
      <alignment horizontal="center" vertical="center"/>
    </xf>
    <xf numFmtId="3" fontId="4" fillId="6" borderId="2" xfId="0" applyNumberFormat="1" applyFont="1" applyFill="1" applyBorder="1" applyAlignment="1" applyProtection="1">
      <alignment horizontal="center" vertical="center"/>
    </xf>
    <xf numFmtId="3" fontId="4" fillId="6" borderId="17" xfId="0" applyNumberFormat="1" applyFont="1" applyFill="1" applyBorder="1" applyAlignment="1" applyProtection="1">
      <alignment horizontal="center" vertical="center"/>
    </xf>
    <xf numFmtId="44" fontId="4" fillId="6" borderId="3" xfId="0" applyNumberFormat="1" applyFont="1" applyFill="1" applyBorder="1" applyAlignment="1" applyProtection="1">
      <alignment horizontal="center" vertical="center"/>
      <protection locked="0"/>
    </xf>
    <xf numFmtId="44" fontId="4" fillId="6" borderId="2" xfId="0" applyNumberFormat="1" applyFont="1" applyFill="1" applyBorder="1" applyAlignment="1" applyProtection="1">
      <alignment horizontal="center" vertical="center"/>
      <protection locked="0"/>
    </xf>
    <xf numFmtId="44" fontId="4" fillId="6" borderId="18" xfId="0" applyNumberFormat="1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4" fillId="6" borderId="4" xfId="1" applyFont="1" applyFill="1" applyBorder="1" applyAlignment="1" applyProtection="1">
      <alignment horizontal="center" vertical="center" wrapText="1"/>
    </xf>
    <xf numFmtId="0" fontId="4" fillId="6" borderId="22" xfId="0" applyFont="1" applyFill="1" applyBorder="1" applyAlignment="1" applyProtection="1">
      <alignment horizontal="center" vertical="center"/>
    </xf>
    <xf numFmtId="3" fontId="4" fillId="6" borderId="21" xfId="0" applyNumberFormat="1" applyFont="1" applyFill="1" applyBorder="1" applyAlignment="1" applyProtection="1">
      <alignment horizontal="center" vertical="center"/>
    </xf>
    <xf numFmtId="3" fontId="4" fillId="6" borderId="20" xfId="0" applyNumberFormat="1" applyFont="1" applyFill="1" applyBorder="1" applyAlignment="1" applyProtection="1">
      <alignment horizontal="center" vertical="center"/>
    </xf>
    <xf numFmtId="0" fontId="4" fillId="6" borderId="39" xfId="1" applyFont="1" applyFill="1" applyBorder="1" applyAlignment="1" applyProtection="1">
      <alignment horizontal="center" vertical="center" wrapText="1"/>
    </xf>
    <xf numFmtId="0" fontId="4" fillId="6" borderId="30" xfId="1" applyFont="1" applyFill="1" applyBorder="1" applyAlignment="1" applyProtection="1">
      <alignment horizontal="center" vertical="center" wrapText="1"/>
    </xf>
    <xf numFmtId="0" fontId="4" fillId="6" borderId="29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30" xfId="0" applyFont="1" applyFill="1" applyBorder="1" applyAlignment="1" applyProtection="1">
      <alignment horizontal="center" vertical="center" wrapText="1"/>
    </xf>
    <xf numFmtId="0" fontId="4" fillId="6" borderId="28" xfId="0" applyFont="1" applyFill="1" applyBorder="1" applyAlignment="1" applyProtection="1">
      <alignment horizontal="center" vertical="center"/>
    </xf>
    <xf numFmtId="3" fontId="4" fillId="6" borderId="29" xfId="0" applyNumberFormat="1" applyFont="1" applyFill="1" applyBorder="1" applyAlignment="1" applyProtection="1">
      <alignment horizontal="center" vertical="center"/>
    </xf>
    <xf numFmtId="3" fontId="4" fillId="6" borderId="30" xfId="0" applyNumberFormat="1" applyFont="1" applyFill="1" applyBorder="1" applyAlignment="1" applyProtection="1">
      <alignment horizontal="center" vertical="center"/>
    </xf>
    <xf numFmtId="3" fontId="4" fillId="6" borderId="28" xfId="0" applyNumberFormat="1" applyFont="1" applyFill="1" applyBorder="1" applyAlignment="1" applyProtection="1">
      <alignment horizontal="center" vertical="center"/>
    </xf>
    <xf numFmtId="44" fontId="4" fillId="6" borderId="29" xfId="0" applyNumberFormat="1" applyFont="1" applyFill="1" applyBorder="1" applyAlignment="1" applyProtection="1">
      <alignment horizontal="center" vertical="center"/>
    </xf>
    <xf numFmtId="44" fontId="4" fillId="6" borderId="30" xfId="0" applyNumberFormat="1" applyFont="1" applyFill="1" applyBorder="1" applyAlignment="1" applyProtection="1">
      <alignment horizontal="center" vertical="center"/>
    </xf>
    <xf numFmtId="44" fontId="4" fillId="6" borderId="32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22" xfId="0" applyNumberFormat="1" applyFont="1" applyFill="1" applyBorder="1" applyAlignment="1" applyProtection="1">
      <alignment horizontal="center" vertical="center"/>
    </xf>
    <xf numFmtId="164" fontId="4" fillId="0" borderId="31" xfId="0" applyNumberFormat="1" applyFont="1" applyFill="1" applyBorder="1" applyAlignment="1" applyProtection="1">
      <alignment vertical="center"/>
    </xf>
    <xf numFmtId="164" fontId="4" fillId="0" borderId="47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164" fontId="4" fillId="0" borderId="50" xfId="0" applyNumberFormat="1" applyFont="1" applyFill="1" applyBorder="1" applyAlignment="1" applyProtection="1">
      <alignment vertical="center"/>
    </xf>
    <xf numFmtId="164" fontId="4" fillId="0" borderId="31" xfId="0" applyNumberFormat="1" applyFont="1" applyFill="1" applyBorder="1" applyAlignment="1" applyProtection="1">
      <alignment vertical="center"/>
    </xf>
    <xf numFmtId="164" fontId="5" fillId="0" borderId="31" xfId="0" applyNumberFormat="1" applyFont="1" applyFill="1" applyBorder="1" applyAlignment="1" applyProtection="1">
      <alignment vertical="center"/>
    </xf>
    <xf numFmtId="0" fontId="0" fillId="5" borderId="29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0" borderId="38" xfId="0" applyBorder="1" applyProtection="1">
      <protection locked="0"/>
    </xf>
    <xf numFmtId="164" fontId="5" fillId="0" borderId="25" xfId="0" applyNumberFormat="1" applyFont="1" applyFill="1" applyBorder="1" applyAlignment="1" applyProtection="1">
      <alignment vertical="center"/>
    </xf>
    <xf numFmtId="0" fontId="0" fillId="5" borderId="28" xfId="0" applyFill="1" applyBorder="1" applyProtection="1">
      <protection locked="0"/>
    </xf>
    <xf numFmtId="164" fontId="4" fillId="0" borderId="27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/>
    </xf>
    <xf numFmtId="164" fontId="4" fillId="0" borderId="31" xfId="0" applyNumberFormat="1" applyFont="1" applyFill="1" applyBorder="1" applyAlignment="1" applyProtection="1">
      <alignment vertical="center"/>
    </xf>
    <xf numFmtId="0" fontId="4" fillId="3" borderId="27" xfId="0" applyFont="1" applyFill="1" applyBorder="1" applyAlignment="1" applyProtection="1">
      <alignment horizontal="center"/>
    </xf>
    <xf numFmtId="0" fontId="0" fillId="0" borderId="29" xfId="0" applyBorder="1" applyProtection="1">
      <protection locked="0"/>
    </xf>
    <xf numFmtId="0" fontId="6" fillId="0" borderId="38" xfId="0" applyFont="1" applyFill="1" applyBorder="1" applyProtection="1">
      <protection locked="0"/>
    </xf>
    <xf numFmtId="164" fontId="5" fillId="0" borderId="26" xfId="0" applyNumberFormat="1" applyFont="1" applyFill="1" applyBorder="1" applyAlignment="1" applyProtection="1">
      <alignment vertical="center"/>
    </xf>
    <xf numFmtId="0" fontId="0" fillId="0" borderId="9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7" xfId="0" applyBorder="1" applyProtection="1">
      <protection locked="0"/>
    </xf>
    <xf numFmtId="0" fontId="4" fillId="3" borderId="52" xfId="0" applyFont="1" applyFill="1" applyBorder="1" applyAlignment="1" applyProtection="1">
      <alignment horizontal="center"/>
    </xf>
    <xf numFmtId="0" fontId="0" fillId="5" borderId="38" xfId="0" applyFill="1" applyBorder="1" applyProtection="1">
      <protection locked="0"/>
    </xf>
    <xf numFmtId="0" fontId="11" fillId="0" borderId="39" xfId="0" applyFont="1" applyBorder="1" applyAlignment="1" applyProtection="1">
      <protection locked="0"/>
    </xf>
    <xf numFmtId="0" fontId="11" fillId="0" borderId="30" xfId="0" applyFont="1" applyBorder="1" applyAlignment="1" applyProtection="1">
      <protection locked="0"/>
    </xf>
    <xf numFmtId="164" fontId="5" fillId="0" borderId="28" xfId="0" applyNumberFormat="1" applyFont="1" applyFill="1" applyBorder="1" applyAlignment="1" applyProtection="1">
      <alignment vertical="center"/>
    </xf>
    <xf numFmtId="164" fontId="4" fillId="0" borderId="28" xfId="0" applyNumberFormat="1" applyFont="1" applyFill="1" applyBorder="1" applyAlignment="1" applyProtection="1">
      <alignment vertical="center"/>
    </xf>
    <xf numFmtId="164" fontId="4" fillId="0" borderId="30" xfId="0" applyNumberFormat="1" applyFont="1" applyFill="1" applyBorder="1" applyAlignment="1" applyProtection="1">
      <alignment vertical="center"/>
    </xf>
    <xf numFmtId="164" fontId="5" fillId="7" borderId="34" xfId="0" applyNumberFormat="1" applyFont="1" applyFill="1" applyBorder="1" applyAlignment="1" applyProtection="1">
      <alignment vertical="center"/>
    </xf>
    <xf numFmtId="164" fontId="5" fillId="7" borderId="32" xfId="0" applyNumberFormat="1" applyFont="1" applyFill="1" applyBorder="1" applyAlignment="1" applyProtection="1">
      <alignment vertical="center"/>
    </xf>
    <xf numFmtId="164" fontId="5" fillId="7" borderId="36" xfId="0" applyNumberFormat="1" applyFont="1" applyFill="1" applyBorder="1" applyAlignment="1" applyProtection="1">
      <alignment vertical="center"/>
    </xf>
    <xf numFmtId="164" fontId="4" fillId="7" borderId="33" xfId="0" applyNumberFormat="1" applyFont="1" applyFill="1" applyBorder="1" applyAlignment="1" applyProtection="1">
      <alignment vertical="center"/>
    </xf>
    <xf numFmtId="164" fontId="4" fillId="7" borderId="47" xfId="0" applyNumberFormat="1" applyFont="1" applyFill="1" applyBorder="1" applyAlignment="1" applyProtection="1">
      <alignment horizontal="center" vertical="center"/>
    </xf>
    <xf numFmtId="0" fontId="6" fillId="5" borderId="38" xfId="0" applyFont="1" applyFill="1" applyBorder="1" applyProtection="1">
      <protection locked="0"/>
    </xf>
    <xf numFmtId="0" fontId="6" fillId="5" borderId="3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6" fillId="5" borderId="0" xfId="0" applyFont="1" applyFill="1" applyProtection="1">
      <protection locked="0"/>
    </xf>
    <xf numFmtId="0" fontId="6" fillId="5" borderId="28" xfId="0" applyFont="1" applyFill="1" applyBorder="1" applyProtection="1">
      <protection locked="0"/>
    </xf>
    <xf numFmtId="0" fontId="6" fillId="5" borderId="29" xfId="0" applyFont="1" applyFill="1" applyBorder="1" applyProtection="1">
      <protection locked="0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164" fontId="4" fillId="7" borderId="31" xfId="0" applyNumberFormat="1" applyFont="1" applyFill="1" applyBorder="1" applyAlignment="1" applyProtection="1">
      <alignment horizontal="center" vertical="center"/>
    </xf>
    <xf numFmtId="164" fontId="4" fillId="7" borderId="23" xfId="0" applyNumberFormat="1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wrapText="1"/>
    </xf>
    <xf numFmtId="0" fontId="4" fillId="3" borderId="16" xfId="0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19" xfId="1" applyFont="1" applyFill="1" applyBorder="1" applyAlignment="1" applyProtection="1">
      <alignment horizontal="center" vertical="center" wrapText="1"/>
    </xf>
    <xf numFmtId="0" fontId="4" fillId="0" borderId="20" xfId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 wrapText="1"/>
    </xf>
    <xf numFmtId="3" fontId="4" fillId="0" borderId="29" xfId="0" applyNumberFormat="1" applyFont="1" applyFill="1" applyBorder="1" applyAlignment="1" applyProtection="1">
      <alignment horizontal="center" vertical="center"/>
    </xf>
    <xf numFmtId="3" fontId="4" fillId="0" borderId="30" xfId="0" applyNumberFormat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164" fontId="4" fillId="2" borderId="26" xfId="0" applyNumberFormat="1" applyFont="1" applyFill="1" applyBorder="1" applyAlignment="1" applyProtection="1">
      <alignment horizontal="center" vertical="center"/>
      <protection locked="0"/>
    </xf>
    <xf numFmtId="164" fontId="4" fillId="2" borderId="27" xfId="0" applyNumberFormat="1" applyFont="1" applyFill="1" applyBorder="1" applyAlignment="1" applyProtection="1">
      <alignment horizontal="center" vertical="center"/>
      <protection locked="0"/>
    </xf>
    <xf numFmtId="164" fontId="4" fillId="2" borderId="21" xfId="0" applyNumberFormat="1" applyFont="1" applyFill="1" applyBorder="1" applyAlignment="1" applyProtection="1">
      <alignment horizontal="center" vertical="center"/>
      <protection locked="0"/>
    </xf>
    <xf numFmtId="164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35" xfId="1" applyFont="1" applyFill="1" applyBorder="1" applyAlignment="1" applyProtection="1">
      <alignment horizontal="center" vertical="center" wrapText="1"/>
    </xf>
    <xf numFmtId="0" fontId="4" fillId="0" borderId="27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48" xfId="1" applyFont="1" applyFill="1" applyBorder="1" applyAlignment="1" applyProtection="1">
      <alignment horizontal="center" vertical="center" wrapText="1"/>
    </xf>
    <xf numFmtId="0" fontId="4" fillId="5" borderId="45" xfId="1" applyFont="1" applyFill="1" applyBorder="1" applyAlignment="1" applyProtection="1">
      <alignment horizontal="center" vertical="center" wrapText="1"/>
    </xf>
    <xf numFmtId="0" fontId="4" fillId="5" borderId="39" xfId="1" applyFont="1" applyFill="1" applyBorder="1" applyAlignment="1" applyProtection="1">
      <alignment horizontal="center" vertical="center" wrapText="1"/>
    </xf>
    <xf numFmtId="0" fontId="4" fillId="5" borderId="38" xfId="1" applyFont="1" applyFill="1" applyBorder="1" applyAlignment="1" applyProtection="1">
      <alignment horizontal="center" vertical="center" wrapText="1"/>
    </xf>
    <xf numFmtId="44" fontId="5" fillId="0" borderId="36" xfId="0" applyNumberFormat="1" applyFont="1" applyFill="1" applyBorder="1" applyAlignment="1" applyProtection="1">
      <alignment horizontal="right" vertical="center"/>
    </xf>
    <xf numFmtId="44" fontId="5" fillId="0" borderId="40" xfId="0" applyNumberFormat="1" applyFont="1" applyFill="1" applyBorder="1" applyAlignment="1" applyProtection="1">
      <alignment horizontal="right" vertical="center"/>
    </xf>
    <xf numFmtId="44" fontId="5" fillId="0" borderId="37" xfId="0" applyNumberFormat="1" applyFont="1" applyFill="1" applyBorder="1" applyAlignment="1" applyProtection="1">
      <alignment horizontal="right" vertical="center"/>
    </xf>
    <xf numFmtId="164" fontId="4" fillId="0" borderId="18" xfId="0" applyNumberFormat="1" applyFont="1" applyFill="1" applyBorder="1" applyAlignment="1" applyProtection="1">
      <alignment horizontal="center" vertical="center"/>
    </xf>
    <xf numFmtId="164" fontId="4" fillId="0" borderId="23" xfId="0" applyNumberFormat="1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/>
    </xf>
    <xf numFmtId="0" fontId="4" fillId="3" borderId="33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3" fontId="4" fillId="0" borderId="14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center" vertical="center"/>
    </xf>
    <xf numFmtId="164" fontId="4" fillId="4" borderId="44" xfId="0" applyNumberFormat="1" applyFont="1" applyFill="1" applyBorder="1" applyAlignment="1" applyProtection="1">
      <alignment horizontal="center" vertical="center"/>
      <protection locked="0"/>
    </xf>
    <xf numFmtId="164" fontId="4" fillId="4" borderId="46" xfId="0" applyNumberFormat="1" applyFont="1" applyFill="1" applyBorder="1" applyAlignment="1" applyProtection="1">
      <alignment horizontal="center" vertical="center"/>
      <protection locked="0"/>
    </xf>
    <xf numFmtId="164" fontId="4" fillId="4" borderId="29" xfId="0" applyNumberFormat="1" applyFont="1" applyFill="1" applyBorder="1" applyAlignment="1" applyProtection="1">
      <alignment horizontal="center" vertical="center"/>
      <protection locked="0"/>
    </xf>
    <xf numFmtId="164" fontId="4" fillId="4" borderId="30" xfId="0" applyNumberFormat="1" applyFont="1" applyFill="1" applyBorder="1" applyAlignment="1" applyProtection="1">
      <alignment horizontal="center" vertical="center"/>
      <protection locked="0"/>
    </xf>
    <xf numFmtId="44" fontId="5" fillId="0" borderId="29" xfId="0" applyNumberFormat="1" applyFont="1" applyFill="1" applyBorder="1" applyAlignment="1" applyProtection="1">
      <alignment horizontal="right" vertical="center"/>
    </xf>
    <xf numFmtId="44" fontId="5" fillId="0" borderId="38" xfId="0" applyNumberFormat="1" applyFont="1" applyFill="1" applyBorder="1" applyAlignment="1" applyProtection="1">
      <alignment horizontal="right" vertical="center"/>
    </xf>
    <xf numFmtId="44" fontId="5" fillId="0" borderId="30" xfId="0" applyNumberFormat="1" applyFont="1" applyFill="1" applyBorder="1" applyAlignment="1" applyProtection="1">
      <alignment horizontal="right" vertical="center"/>
    </xf>
    <xf numFmtId="3" fontId="4" fillId="0" borderId="22" xfId="0" applyNumberFormat="1" applyFont="1" applyFill="1" applyBorder="1" applyAlignment="1" applyProtection="1">
      <alignment horizontal="center" vertical="center"/>
    </xf>
    <xf numFmtId="164" fontId="4" fillId="4" borderId="13" xfId="0" applyNumberFormat="1" applyFont="1" applyFill="1" applyBorder="1" applyAlignment="1" applyProtection="1">
      <alignment horizontal="center" vertical="center"/>
      <protection locked="0"/>
    </xf>
    <xf numFmtId="164" fontId="4" fillId="4" borderId="10" xfId="0" applyNumberFormat="1" applyFont="1" applyFill="1" applyBorder="1" applyAlignment="1" applyProtection="1">
      <alignment horizontal="center" vertical="center"/>
      <protection locked="0"/>
    </xf>
    <xf numFmtId="164" fontId="4" fillId="4" borderId="21" xfId="0" applyNumberFormat="1" applyFont="1" applyFill="1" applyBorder="1" applyAlignment="1" applyProtection="1">
      <alignment horizontal="center" vertical="center"/>
      <protection locked="0"/>
    </xf>
    <xf numFmtId="164" fontId="4" fillId="4" borderId="20" xfId="0" applyNumberFormat="1" applyFont="1" applyFill="1" applyBorder="1" applyAlignment="1" applyProtection="1">
      <alignment horizontal="center" vertical="center"/>
      <protection locked="0"/>
    </xf>
    <xf numFmtId="164" fontId="4" fillId="2" borderId="29" xfId="0" applyNumberFormat="1" applyFont="1" applyFill="1" applyBorder="1" applyAlignment="1" applyProtection="1">
      <alignment horizontal="center" vertical="center"/>
      <protection locked="0"/>
    </xf>
    <xf numFmtId="164" fontId="4" fillId="2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39" xfId="1" applyFont="1" applyFill="1" applyBorder="1" applyAlignment="1" applyProtection="1">
      <alignment horizontal="right" vertical="center" wrapText="1"/>
    </xf>
    <xf numFmtId="0" fontId="4" fillId="0" borderId="38" xfId="1" applyFont="1" applyFill="1" applyBorder="1" applyAlignment="1" applyProtection="1">
      <alignment horizontal="right" vertical="center" wrapText="1"/>
    </xf>
    <xf numFmtId="0" fontId="4" fillId="0" borderId="30" xfId="1" applyFont="1" applyFill="1" applyBorder="1" applyAlignment="1" applyProtection="1">
      <alignment horizontal="right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</xf>
    <xf numFmtId="3" fontId="4" fillId="0" borderId="21" xfId="0" applyNumberFormat="1" applyFont="1" applyFill="1" applyBorder="1" applyAlignment="1" applyProtection="1">
      <alignment horizontal="center" vertical="center"/>
    </xf>
    <xf numFmtId="3" fontId="4" fillId="0" borderId="20" xfId="0" applyNumberFormat="1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3" fontId="4" fillId="0" borderId="44" xfId="0" applyNumberFormat="1" applyFont="1" applyFill="1" applyBorder="1" applyAlignment="1" applyProtection="1">
      <alignment horizontal="center" vertical="center"/>
    </xf>
    <xf numFmtId="3" fontId="4" fillId="0" borderId="46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 vertical="center"/>
    </xf>
    <xf numFmtId="3" fontId="4" fillId="0" borderId="26" xfId="0" applyNumberFormat="1" applyFont="1" applyFill="1" applyBorder="1" applyAlignment="1" applyProtection="1">
      <alignment horizontal="center" vertical="center"/>
    </xf>
    <xf numFmtId="3" fontId="4" fillId="0" borderId="27" xfId="0" applyNumberFormat="1" applyFont="1" applyFill="1" applyBorder="1" applyAlignment="1" applyProtection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22" xfId="0" applyNumberFormat="1" applyFont="1" applyFill="1" applyBorder="1" applyAlignment="1" applyProtection="1">
      <alignment horizontal="center" vertical="center" wrapText="1"/>
    </xf>
    <xf numFmtId="164" fontId="4" fillId="0" borderId="31" xfId="0" applyNumberFormat="1" applyFont="1" applyFill="1" applyBorder="1" applyAlignment="1" applyProtection="1">
      <alignment vertical="center"/>
    </xf>
    <xf numFmtId="164" fontId="4" fillId="0" borderId="23" xfId="0" applyNumberFormat="1" applyFont="1" applyFill="1" applyBorder="1" applyAlignment="1" applyProtection="1">
      <alignment vertical="center"/>
    </xf>
    <xf numFmtId="0" fontId="4" fillId="6" borderId="19" xfId="1" applyFont="1" applyFill="1" applyBorder="1" applyAlignment="1" applyProtection="1">
      <alignment horizontal="center" vertical="center" wrapText="1"/>
    </xf>
    <xf numFmtId="0" fontId="4" fillId="6" borderId="9" xfId="1" applyFont="1" applyFill="1" applyBorder="1" applyAlignment="1" applyProtection="1">
      <alignment horizontal="center" vertical="center" wrapText="1"/>
    </xf>
    <xf numFmtId="0" fontId="4" fillId="0" borderId="33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3" fontId="5" fillId="0" borderId="38" xfId="0" applyNumberFormat="1" applyFont="1" applyFill="1" applyBorder="1" applyAlignment="1" applyProtection="1">
      <alignment horizontal="center" vertical="center" wrapText="1"/>
    </xf>
    <xf numFmtId="3" fontId="4" fillId="0" borderId="38" xfId="0" applyNumberFormat="1" applyFont="1" applyFill="1" applyBorder="1" applyAlignment="1" applyProtection="1">
      <alignment horizontal="center" vertical="center" wrapText="1"/>
    </xf>
    <xf numFmtId="3" fontId="4" fillId="0" borderId="30" xfId="0" applyNumberFormat="1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51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5" borderId="11" xfId="1" applyFont="1" applyFill="1" applyBorder="1" applyAlignment="1" applyProtection="1">
      <alignment horizontal="center" vertical="center" wrapText="1"/>
    </xf>
    <xf numFmtId="0" fontId="4" fillId="5" borderId="6" xfId="1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164" fontId="4" fillId="0" borderId="31" xfId="0" applyNumberFormat="1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wrapText="1"/>
    </xf>
    <xf numFmtId="0" fontId="11" fillId="0" borderId="3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3" fontId="12" fillId="0" borderId="26" xfId="0" applyNumberFormat="1" applyFont="1" applyFill="1" applyBorder="1" applyAlignment="1" applyProtection="1">
      <alignment vertical="center" wrapText="1"/>
    </xf>
    <xf numFmtId="3" fontId="12" fillId="0" borderId="27" xfId="0" applyNumberFormat="1" applyFont="1" applyFill="1" applyBorder="1" applyAlignment="1" applyProtection="1">
      <alignment vertical="center" wrapText="1"/>
    </xf>
    <xf numFmtId="164" fontId="4" fillId="7" borderId="15" xfId="0" applyNumberFormat="1" applyFont="1" applyFill="1" applyBorder="1" applyAlignment="1" applyProtection="1">
      <alignment horizontal="center"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164" fontId="13" fillId="2" borderId="30" xfId="0" applyNumberFormat="1" applyFont="1" applyFill="1" applyBorder="1" applyAlignment="1" applyProtection="1">
      <alignment horizontal="center" vertical="center"/>
      <protection locked="0"/>
    </xf>
    <xf numFmtId="164" fontId="13" fillId="4" borderId="13" xfId="0" applyNumberFormat="1" applyFont="1" applyFill="1" applyBorder="1" applyAlignment="1" applyProtection="1">
      <alignment horizontal="center" vertical="center"/>
      <protection locked="0"/>
    </xf>
    <xf numFmtId="164" fontId="13" fillId="4" borderId="10" xfId="0" applyNumberFormat="1" applyFont="1" applyFill="1" applyBorder="1" applyAlignment="1" applyProtection="1">
      <alignment horizontal="center" vertical="center"/>
      <protection locked="0"/>
    </xf>
    <xf numFmtId="164" fontId="13" fillId="4" borderId="21" xfId="0" applyNumberFormat="1" applyFont="1" applyFill="1" applyBorder="1" applyAlignment="1" applyProtection="1">
      <alignment horizontal="center" vertical="center"/>
      <protection locked="0"/>
    </xf>
    <xf numFmtId="164" fontId="13" fillId="4" borderId="20" xfId="0" applyNumberFormat="1" applyFont="1" applyFill="1" applyBorder="1" applyAlignment="1" applyProtection="1">
      <alignment horizontal="center" vertical="center"/>
      <protection locked="0"/>
    </xf>
    <xf numFmtId="3" fontId="4" fillId="5" borderId="38" xfId="0" applyNumberFormat="1" applyFont="1" applyFill="1" applyBorder="1" applyAlignment="1" applyProtection="1">
      <alignment horizontal="center" vertical="center"/>
    </xf>
    <xf numFmtId="3" fontId="4" fillId="5" borderId="49" xfId="0" applyNumberFormat="1" applyFont="1" applyFill="1" applyBorder="1" applyAlignment="1" applyProtection="1">
      <alignment horizontal="center" vertical="center"/>
    </xf>
    <xf numFmtId="0" fontId="11" fillId="0" borderId="39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39" xfId="0" applyFont="1" applyBorder="1" applyAlignment="1" applyProtection="1">
      <protection locked="0"/>
    </xf>
    <xf numFmtId="0" fontId="11" fillId="0" borderId="30" xfId="0" applyFont="1" applyBorder="1" applyAlignment="1" applyProtection="1">
      <protection locked="0"/>
    </xf>
    <xf numFmtId="164" fontId="13" fillId="4" borderId="48" xfId="0" applyNumberFormat="1" applyFont="1" applyFill="1" applyBorder="1" applyAlignment="1" applyProtection="1">
      <alignment horizontal="center" vertical="center"/>
      <protection locked="0"/>
    </xf>
    <xf numFmtId="164" fontId="13" fillId="4" borderId="46" xfId="0" applyNumberFormat="1" applyFont="1" applyFill="1" applyBorder="1" applyAlignment="1" applyProtection="1">
      <alignment horizontal="center" vertical="center"/>
      <protection locked="0"/>
    </xf>
    <xf numFmtId="164" fontId="13" fillId="4" borderId="39" xfId="0" applyNumberFormat="1" applyFont="1" applyFill="1" applyBorder="1" applyAlignment="1" applyProtection="1">
      <alignment horizontal="center" vertical="center"/>
      <protection locked="0"/>
    </xf>
    <xf numFmtId="164" fontId="13" fillId="4" borderId="30" xfId="0" applyNumberFormat="1" applyFont="1" applyFill="1" applyBorder="1" applyAlignment="1" applyProtection="1">
      <alignment horizontal="center" vertical="center"/>
      <protection locked="0"/>
    </xf>
    <xf numFmtId="164" fontId="13" fillId="4" borderId="29" xfId="0" applyNumberFormat="1" applyFont="1" applyFill="1" applyBorder="1" applyAlignment="1" applyProtection="1">
      <alignment horizontal="center" vertical="center"/>
      <protection locked="0"/>
    </xf>
    <xf numFmtId="164" fontId="13" fillId="4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Protection="1">
      <protection locked="0"/>
    </xf>
    <xf numFmtId="0" fontId="11" fillId="0" borderId="30" xfId="0" applyFont="1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30" xfId="0" applyFill="1" applyBorder="1" applyProtection="1">
      <protection locked="0"/>
    </xf>
    <xf numFmtId="3" fontId="12" fillId="0" borderId="33" xfId="0" applyNumberFormat="1" applyFont="1" applyFill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9" fillId="0" borderId="6" xfId="0" applyFont="1" applyFill="1" applyBorder="1" applyAlignment="1" applyProtection="1">
      <alignment horizontal="center" wrapText="1"/>
    </xf>
    <xf numFmtId="0" fontId="9" fillId="0" borderId="6" xfId="0" applyFont="1" applyFill="1" applyBorder="1" applyAlignment="1" applyProtection="1">
      <alignment horizontal="center"/>
    </xf>
    <xf numFmtId="0" fontId="9" fillId="0" borderId="41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42" xfId="0" applyFont="1" applyFill="1" applyBorder="1" applyAlignment="1" applyProtection="1">
      <alignment horizontal="center"/>
    </xf>
    <xf numFmtId="0" fontId="9" fillId="3" borderId="21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center"/>
    </xf>
    <xf numFmtId="0" fontId="9" fillId="3" borderId="26" xfId="0" applyFont="1" applyFill="1" applyBorder="1" applyAlignment="1" applyProtection="1">
      <alignment horizontal="center"/>
    </xf>
    <xf numFmtId="0" fontId="9" fillId="3" borderId="33" xfId="0" applyFont="1" applyFill="1" applyBorder="1" applyAlignment="1" applyProtection="1">
      <alignment horizontal="center"/>
    </xf>
    <xf numFmtId="0" fontId="9" fillId="3" borderId="27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164" fontId="13" fillId="2" borderId="26" xfId="0" applyNumberFormat="1" applyFont="1" applyFill="1" applyBorder="1" applyAlignment="1" applyProtection="1">
      <alignment horizontal="center" vertical="center"/>
      <protection locked="0"/>
    </xf>
    <xf numFmtId="164" fontId="13" fillId="2" borderId="27" xfId="0" applyNumberFormat="1" applyFont="1" applyFill="1" applyBorder="1" applyAlignment="1" applyProtection="1">
      <alignment horizontal="center" vertical="center"/>
      <protection locked="0"/>
    </xf>
    <xf numFmtId="164" fontId="13" fillId="2" borderId="21" xfId="0" applyNumberFormat="1" applyFont="1" applyFill="1" applyBorder="1" applyAlignment="1" applyProtection="1">
      <alignment horizontal="center" vertical="center"/>
      <protection locked="0"/>
    </xf>
    <xf numFmtId="164" fontId="13" fillId="2" borderId="20" xfId="0" applyNumberFormat="1" applyFont="1" applyFill="1" applyBorder="1" applyAlignment="1" applyProtection="1">
      <alignment horizontal="center" vertical="center"/>
      <protection locked="0"/>
    </xf>
    <xf numFmtId="16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13" fillId="2" borderId="39" xfId="0" applyNumberFormat="1" applyFont="1" applyFill="1" applyBorder="1" applyAlignment="1" applyProtection="1">
      <alignment horizontal="center" vertical="center"/>
      <protection locked="0"/>
    </xf>
    <xf numFmtId="164" fontId="4" fillId="7" borderId="18" xfId="0" applyNumberFormat="1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4" xr:uid="{00000000-0005-0000-0000-000004000000}"/>
    <cellStyle name="Normal 3 3" xfId="5" xr:uid="{00000000-0005-0000-0000-000005000000}"/>
  </cellStyles>
  <dxfs count="0"/>
  <tableStyles count="0" defaultTableStyle="TableStyleMedium9" defaultPivotStyle="PivotStyleLight16"/>
  <colors>
    <mruColors>
      <color rgb="FFEBF1DE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showGridLines="0" tabSelected="1" zoomScale="70" zoomScaleNormal="70" workbookViewId="0">
      <selection activeCell="J17" sqref="J17:K17"/>
    </sheetView>
  </sheetViews>
  <sheetFormatPr defaultColWidth="8.85546875" defaultRowHeight="12.75" x14ac:dyDescent="0.2"/>
  <cols>
    <col min="1" max="2" width="8.85546875" style="2" customWidth="1"/>
    <col min="3" max="3" width="8.85546875" style="2"/>
    <col min="4" max="4" width="7.85546875" style="2" customWidth="1"/>
    <col min="5" max="5" width="11.28515625" style="2" customWidth="1"/>
    <col min="6" max="6" width="35.5703125" style="2" bestFit="1" customWidth="1"/>
    <col min="7" max="7" width="7.7109375" style="2" bestFit="1" customWidth="1"/>
    <col min="8" max="8" width="8.42578125" style="2" customWidth="1"/>
    <col min="9" max="9" width="18.7109375" style="2" bestFit="1" customWidth="1"/>
    <col min="10" max="10" width="10.5703125" style="2" customWidth="1"/>
    <col min="11" max="11" width="21" style="2" customWidth="1"/>
    <col min="12" max="12" width="29.7109375" style="2" customWidth="1"/>
    <col min="13" max="13" width="17.28515625" style="2" customWidth="1"/>
    <col min="14" max="14" width="7.140625" style="2" customWidth="1"/>
    <col min="15" max="15" width="30.140625" style="2" customWidth="1"/>
    <col min="16" max="16" width="11.28515625" style="2" customWidth="1"/>
    <col min="17" max="17" width="15.85546875" style="2" customWidth="1"/>
    <col min="18" max="18" width="29.7109375" style="2" customWidth="1"/>
    <col min="19" max="19" width="7" style="2" customWidth="1"/>
    <col min="20" max="20" width="19.85546875" style="2" customWidth="1"/>
    <col min="21" max="21" width="29.7109375" style="2" bestFit="1" customWidth="1"/>
    <col min="22" max="22" width="15.7109375" style="2" hidden="1" customWidth="1"/>
    <col min="23" max="23" width="4.28515625" style="2" hidden="1" customWidth="1"/>
    <col min="24" max="24" width="29.7109375" style="2" bestFit="1" customWidth="1"/>
    <col min="25" max="25" width="15.7109375" style="2" hidden="1" customWidth="1"/>
    <col min="26" max="26" width="4.28515625" style="2" hidden="1" customWidth="1"/>
    <col min="27" max="27" width="29.7109375" style="2" bestFit="1" customWidth="1"/>
    <col min="28" max="28" width="15.7109375" style="2" hidden="1" customWidth="1"/>
    <col min="29" max="29" width="4.28515625" style="2" hidden="1" customWidth="1"/>
    <col min="30" max="30" width="29.7109375" style="2" customWidth="1"/>
    <col min="31" max="31" width="24.28515625" style="2" customWidth="1"/>
    <col min="32" max="32" width="5.140625" style="2" customWidth="1"/>
    <col min="33" max="33" width="29.7109375" style="2" bestFit="1" customWidth="1"/>
    <col min="34" max="34" width="15.7109375" style="2" customWidth="1"/>
    <col min="35" max="35" width="10" style="2" customWidth="1"/>
    <col min="36" max="36" width="29.7109375" style="2" bestFit="1" customWidth="1"/>
    <col min="37" max="16384" width="8.85546875" style="2"/>
  </cols>
  <sheetData>
    <row r="1" spans="1:36" ht="18" customHeight="1" x14ac:dyDescent="0.2">
      <c r="A1" s="285" t="s">
        <v>24</v>
      </c>
      <c r="B1" s="286"/>
      <c r="C1" s="286"/>
      <c r="D1" s="286"/>
      <c r="E1" s="286"/>
      <c r="F1" s="286"/>
      <c r="G1" s="286"/>
      <c r="H1" s="286"/>
      <c r="I1" s="287"/>
      <c r="J1" s="275" t="s">
        <v>72</v>
      </c>
      <c r="K1" s="276"/>
      <c r="L1" s="277"/>
      <c r="M1" s="264" t="s">
        <v>73</v>
      </c>
      <c r="N1" s="265"/>
      <c r="O1" s="266"/>
      <c r="P1" s="268" t="s">
        <v>74</v>
      </c>
      <c r="Q1" s="265"/>
      <c r="R1" s="266"/>
      <c r="S1" s="268" t="s">
        <v>71</v>
      </c>
      <c r="T1" s="270"/>
      <c r="U1" s="271"/>
      <c r="V1" s="275" t="s">
        <v>75</v>
      </c>
      <c r="W1" s="276"/>
      <c r="X1" s="277"/>
      <c r="Y1" s="275" t="s">
        <v>76</v>
      </c>
      <c r="Z1" s="276"/>
      <c r="AA1" s="277"/>
      <c r="AB1" s="275" t="s">
        <v>77</v>
      </c>
      <c r="AC1" s="276"/>
      <c r="AD1" s="277"/>
      <c r="AE1" s="275" t="s">
        <v>78</v>
      </c>
      <c r="AF1" s="276"/>
      <c r="AG1" s="277"/>
      <c r="AH1" s="275" t="s">
        <v>79</v>
      </c>
      <c r="AI1" s="276"/>
      <c r="AJ1" s="277"/>
    </row>
    <row r="2" spans="1:36" ht="18" customHeight="1" x14ac:dyDescent="0.2">
      <c r="A2" s="288"/>
      <c r="B2" s="214"/>
      <c r="C2" s="214"/>
      <c r="D2" s="214"/>
      <c r="E2" s="214"/>
      <c r="F2" s="214"/>
      <c r="G2" s="214"/>
      <c r="H2" s="214"/>
      <c r="I2" s="289"/>
      <c r="J2" s="278"/>
      <c r="K2" s="278"/>
      <c r="L2" s="279"/>
      <c r="M2" s="267"/>
      <c r="N2" s="265"/>
      <c r="O2" s="266"/>
      <c r="P2" s="269"/>
      <c r="Q2" s="265"/>
      <c r="R2" s="266"/>
      <c r="S2" s="272"/>
      <c r="T2" s="270"/>
      <c r="U2" s="271"/>
      <c r="V2" s="278"/>
      <c r="W2" s="278"/>
      <c r="X2" s="279"/>
      <c r="Y2" s="278"/>
      <c r="Z2" s="278"/>
      <c r="AA2" s="279"/>
      <c r="AB2" s="278"/>
      <c r="AC2" s="278"/>
      <c r="AD2" s="279"/>
      <c r="AE2" s="278"/>
      <c r="AF2" s="278"/>
      <c r="AG2" s="279"/>
      <c r="AH2" s="278"/>
      <c r="AI2" s="278"/>
      <c r="AJ2" s="279"/>
    </row>
    <row r="3" spans="1:36" ht="18.75" thickBot="1" x14ac:dyDescent="0.3">
      <c r="A3" s="282" t="s">
        <v>22</v>
      </c>
      <c r="B3" s="283"/>
      <c r="C3" s="283"/>
      <c r="D3" s="283"/>
      <c r="E3" s="283"/>
      <c r="F3" s="283"/>
      <c r="G3" s="283"/>
      <c r="H3" s="283"/>
      <c r="I3" s="284"/>
      <c r="J3" s="280"/>
      <c r="K3" s="280"/>
      <c r="L3" s="281"/>
      <c r="M3" s="267"/>
      <c r="N3" s="265"/>
      <c r="O3" s="266"/>
      <c r="P3" s="269"/>
      <c r="Q3" s="265"/>
      <c r="R3" s="266"/>
      <c r="S3" s="272"/>
      <c r="T3" s="270"/>
      <c r="U3" s="271"/>
      <c r="V3" s="280"/>
      <c r="W3" s="280"/>
      <c r="X3" s="281"/>
      <c r="Y3" s="280"/>
      <c r="Z3" s="280"/>
      <c r="AA3" s="281"/>
      <c r="AB3" s="280"/>
      <c r="AC3" s="280"/>
      <c r="AD3" s="281"/>
      <c r="AE3" s="280"/>
      <c r="AF3" s="280"/>
      <c r="AG3" s="281"/>
      <c r="AH3" s="280"/>
      <c r="AI3" s="280"/>
      <c r="AJ3" s="281"/>
    </row>
    <row r="4" spans="1:36" ht="17.25" customHeight="1" x14ac:dyDescent="0.2">
      <c r="A4" s="216" t="s">
        <v>0</v>
      </c>
      <c r="B4" s="217"/>
      <c r="C4" s="218" t="s">
        <v>3</v>
      </c>
      <c r="D4" s="217"/>
      <c r="E4" s="217"/>
      <c r="F4" s="223" t="s">
        <v>20</v>
      </c>
      <c r="G4" s="219" t="s">
        <v>19</v>
      </c>
      <c r="H4" s="220"/>
      <c r="I4" s="5" t="s">
        <v>9</v>
      </c>
      <c r="J4" s="218" t="s">
        <v>18</v>
      </c>
      <c r="K4" s="290"/>
      <c r="L4" s="234" t="s">
        <v>14</v>
      </c>
      <c r="M4" s="189" t="s">
        <v>18</v>
      </c>
      <c r="N4" s="154"/>
      <c r="O4" s="234" t="s">
        <v>14</v>
      </c>
      <c r="P4" s="189" t="s">
        <v>18</v>
      </c>
      <c r="Q4" s="154"/>
      <c r="R4" s="234" t="s">
        <v>14</v>
      </c>
      <c r="S4" s="189" t="s">
        <v>18</v>
      </c>
      <c r="T4" s="154"/>
      <c r="U4" s="234" t="s">
        <v>14</v>
      </c>
      <c r="V4" s="218" t="s">
        <v>18</v>
      </c>
      <c r="W4" s="290"/>
      <c r="X4" s="234" t="s">
        <v>14</v>
      </c>
      <c r="Y4" s="218" t="s">
        <v>18</v>
      </c>
      <c r="Z4" s="290"/>
      <c r="AA4" s="234" t="s">
        <v>14</v>
      </c>
      <c r="AB4" s="218" t="s">
        <v>18</v>
      </c>
      <c r="AC4" s="290"/>
      <c r="AD4" s="234" t="s">
        <v>14</v>
      </c>
      <c r="AE4" s="218" t="s">
        <v>18</v>
      </c>
      <c r="AF4" s="290"/>
      <c r="AG4" s="234" t="s">
        <v>14</v>
      </c>
      <c r="AH4" s="218" t="s">
        <v>18</v>
      </c>
      <c r="AI4" s="290"/>
      <c r="AJ4" s="234" t="s">
        <v>14</v>
      </c>
    </row>
    <row r="5" spans="1:36" ht="17.25" customHeight="1" thickBot="1" x14ac:dyDescent="0.25">
      <c r="A5" s="195" t="s">
        <v>1</v>
      </c>
      <c r="B5" s="156"/>
      <c r="C5" s="155" t="s">
        <v>4</v>
      </c>
      <c r="D5" s="156"/>
      <c r="E5" s="156"/>
      <c r="F5" s="224"/>
      <c r="G5" s="221"/>
      <c r="H5" s="222"/>
      <c r="I5" s="6" t="s">
        <v>6</v>
      </c>
      <c r="J5" s="155" t="s">
        <v>17</v>
      </c>
      <c r="K5" s="196"/>
      <c r="L5" s="110"/>
      <c r="M5" s="155" t="s">
        <v>17</v>
      </c>
      <c r="N5" s="196"/>
      <c r="O5" s="110"/>
      <c r="P5" s="155" t="s">
        <v>17</v>
      </c>
      <c r="Q5" s="196"/>
      <c r="R5" s="110"/>
      <c r="S5" s="155" t="s">
        <v>17</v>
      </c>
      <c r="T5" s="196"/>
      <c r="U5" s="110"/>
      <c r="V5" s="155" t="s">
        <v>17</v>
      </c>
      <c r="W5" s="196"/>
      <c r="X5" s="110"/>
      <c r="Y5" s="155" t="s">
        <v>17</v>
      </c>
      <c r="Z5" s="196"/>
      <c r="AA5" s="110"/>
      <c r="AB5" s="155" t="s">
        <v>17</v>
      </c>
      <c r="AC5" s="196"/>
      <c r="AD5" s="110"/>
      <c r="AE5" s="155" t="s">
        <v>17</v>
      </c>
      <c r="AF5" s="196"/>
      <c r="AG5" s="110"/>
      <c r="AH5" s="155" t="s">
        <v>17</v>
      </c>
      <c r="AI5" s="196"/>
      <c r="AJ5" s="110"/>
    </row>
    <row r="6" spans="1:36" ht="28.15" customHeight="1" x14ac:dyDescent="0.2">
      <c r="A6" s="179" t="s">
        <v>23</v>
      </c>
      <c r="B6" s="180"/>
      <c r="C6" s="157" t="s">
        <v>66</v>
      </c>
      <c r="D6" s="158"/>
      <c r="E6" s="159"/>
      <c r="F6" s="184" t="s">
        <v>5</v>
      </c>
      <c r="G6" s="185">
        <v>142100</v>
      </c>
      <c r="H6" s="186"/>
      <c r="I6" s="160">
        <v>20000</v>
      </c>
      <c r="J6" s="170">
        <v>0.23960000000000001</v>
      </c>
      <c r="K6" s="171"/>
      <c r="L6" s="197">
        <f>SUM(G6*J6)</f>
        <v>34047.160000000003</v>
      </c>
      <c r="M6" s="170">
        <v>0.23</v>
      </c>
      <c r="N6" s="171"/>
      <c r="O6" s="197">
        <f>SUM(G6*M6)</f>
        <v>32683</v>
      </c>
      <c r="P6" s="170">
        <v>0.22</v>
      </c>
      <c r="Q6" s="171"/>
      <c r="R6" s="239">
        <f>SUM(G6*P6)</f>
        <v>31262</v>
      </c>
      <c r="S6" s="242" t="s">
        <v>80</v>
      </c>
      <c r="T6" s="243"/>
      <c r="U6" s="197"/>
      <c r="V6" s="170">
        <v>0.28999999999999998</v>
      </c>
      <c r="W6" s="171"/>
      <c r="X6" s="197">
        <f>SUM(G6*V6)</f>
        <v>41209</v>
      </c>
      <c r="Y6" s="242" t="s">
        <v>80</v>
      </c>
      <c r="Z6" s="243"/>
      <c r="AA6" s="197"/>
      <c r="AB6" s="170">
        <v>0.25</v>
      </c>
      <c r="AC6" s="171"/>
      <c r="AD6" s="197">
        <f>SUM(G6*AB6)</f>
        <v>35525</v>
      </c>
      <c r="AE6" s="242" t="s">
        <v>80</v>
      </c>
      <c r="AF6" s="243"/>
      <c r="AG6" s="197"/>
      <c r="AH6" s="242" t="s">
        <v>80</v>
      </c>
      <c r="AI6" s="243"/>
      <c r="AJ6" s="197"/>
    </row>
    <row r="7" spans="1:36" ht="19.5" customHeight="1" x14ac:dyDescent="0.2">
      <c r="A7" s="113"/>
      <c r="B7" s="114"/>
      <c r="C7" s="115" t="s">
        <v>65</v>
      </c>
      <c r="D7" s="116"/>
      <c r="E7" s="117"/>
      <c r="F7" s="119"/>
      <c r="G7" s="187"/>
      <c r="H7" s="188"/>
      <c r="I7" s="169"/>
      <c r="J7" s="172"/>
      <c r="K7" s="173"/>
      <c r="L7" s="151"/>
      <c r="M7" s="172"/>
      <c r="N7" s="173"/>
      <c r="O7" s="151"/>
      <c r="P7" s="172"/>
      <c r="Q7" s="173"/>
      <c r="R7" s="108"/>
      <c r="S7" s="244"/>
      <c r="T7" s="245"/>
      <c r="U7" s="151"/>
      <c r="V7" s="172"/>
      <c r="W7" s="173"/>
      <c r="X7" s="151"/>
      <c r="Y7" s="244"/>
      <c r="Z7" s="245"/>
      <c r="AA7" s="151"/>
      <c r="AB7" s="172"/>
      <c r="AC7" s="173"/>
      <c r="AD7" s="151"/>
      <c r="AE7" s="244"/>
      <c r="AF7" s="245"/>
      <c r="AG7" s="151"/>
      <c r="AH7" s="244"/>
      <c r="AI7" s="245"/>
      <c r="AJ7" s="151"/>
    </row>
    <row r="8" spans="1:36" ht="12.75" customHeight="1" thickBot="1" x14ac:dyDescent="0.25">
      <c r="A8" s="7"/>
      <c r="B8" s="8"/>
      <c r="C8" s="9"/>
      <c r="D8" s="10"/>
      <c r="E8" s="11"/>
      <c r="F8" s="12"/>
      <c r="G8" s="13"/>
      <c r="H8" s="14"/>
      <c r="I8" s="15"/>
      <c r="J8" s="16"/>
      <c r="K8" s="17"/>
      <c r="L8" s="1"/>
      <c r="M8" s="16"/>
      <c r="N8" s="17"/>
      <c r="O8" s="1"/>
      <c r="P8" s="16"/>
      <c r="Q8" s="17"/>
      <c r="R8" s="1"/>
      <c r="S8" s="16"/>
      <c r="T8" s="17"/>
      <c r="U8" s="1"/>
      <c r="V8" s="16"/>
      <c r="W8" s="17"/>
      <c r="X8" s="1"/>
      <c r="Y8" s="16"/>
      <c r="Z8" s="17"/>
      <c r="AA8" s="1"/>
      <c r="AB8" s="16"/>
      <c r="AC8" s="17"/>
      <c r="AD8" s="1"/>
      <c r="AE8" s="16"/>
      <c r="AF8" s="17"/>
      <c r="AG8" s="1"/>
      <c r="AH8" s="16"/>
      <c r="AI8" s="17"/>
      <c r="AJ8" s="1"/>
    </row>
    <row r="9" spans="1:36" s="3" customFormat="1" ht="45.75" customHeight="1" x14ac:dyDescent="0.2">
      <c r="A9" s="130" t="s">
        <v>8</v>
      </c>
      <c r="B9" s="131"/>
      <c r="C9" s="123" t="s">
        <v>64</v>
      </c>
      <c r="D9" s="124"/>
      <c r="E9" s="125"/>
      <c r="F9" s="18" t="s">
        <v>44</v>
      </c>
      <c r="G9" s="121">
        <v>162000</v>
      </c>
      <c r="H9" s="122"/>
      <c r="I9" s="20" t="s">
        <v>42</v>
      </c>
      <c r="J9" s="174">
        <v>0.17960000000000001</v>
      </c>
      <c r="K9" s="175"/>
      <c r="L9" s="60">
        <f>SUM(G9*J9)</f>
        <v>29095.200000000001</v>
      </c>
      <c r="M9" s="174">
        <v>0.23</v>
      </c>
      <c r="N9" s="175"/>
      <c r="O9" s="67">
        <f>SUM(G9*M9)</f>
        <v>37260</v>
      </c>
      <c r="P9" s="174">
        <v>0.23</v>
      </c>
      <c r="Q9" s="175"/>
      <c r="R9" s="67">
        <f>SUM(G9*P9)</f>
        <v>37260</v>
      </c>
      <c r="S9" s="242" t="s">
        <v>80</v>
      </c>
      <c r="T9" s="243"/>
      <c r="U9" s="67"/>
      <c r="V9" s="174">
        <v>0.28000000000000003</v>
      </c>
      <c r="W9" s="175"/>
      <c r="X9" s="77">
        <f>SUM(G9*V9)</f>
        <v>45360.000000000007</v>
      </c>
      <c r="Y9" s="174">
        <v>0.315</v>
      </c>
      <c r="Z9" s="175"/>
      <c r="AA9" s="77">
        <f>SUM(G9*Y9)</f>
        <v>51030</v>
      </c>
      <c r="AB9" s="174">
        <v>0.25</v>
      </c>
      <c r="AC9" s="175"/>
      <c r="AD9" s="77">
        <f>SUM(G9*AB9)</f>
        <v>40500</v>
      </c>
      <c r="AE9" s="240" t="s">
        <v>80</v>
      </c>
      <c r="AF9" s="241"/>
      <c r="AG9" s="77"/>
      <c r="AH9" s="240" t="s">
        <v>80</v>
      </c>
      <c r="AI9" s="241"/>
      <c r="AJ9" s="77"/>
    </row>
    <row r="10" spans="1:36" s="3" customFormat="1" ht="27" customHeight="1" x14ac:dyDescent="0.2">
      <c r="A10" s="111"/>
      <c r="B10" s="112"/>
      <c r="C10" s="120" t="s">
        <v>47</v>
      </c>
      <c r="D10" s="291"/>
      <c r="E10" s="292"/>
      <c r="F10" s="21" t="s">
        <v>10</v>
      </c>
      <c r="G10" s="121">
        <v>8800</v>
      </c>
      <c r="H10" s="122"/>
      <c r="I10" s="26" t="s">
        <v>43</v>
      </c>
      <c r="J10" s="174">
        <v>0.38</v>
      </c>
      <c r="K10" s="175"/>
      <c r="L10" s="60">
        <f>SUM(G10*J10)</f>
        <v>3344</v>
      </c>
      <c r="M10" s="174">
        <v>0.35</v>
      </c>
      <c r="N10" s="175"/>
      <c r="O10" s="67">
        <f>SUM(G10*M10)</f>
        <v>3080</v>
      </c>
      <c r="P10" s="174">
        <v>0.5</v>
      </c>
      <c r="Q10" s="175"/>
      <c r="R10" s="67">
        <f>SUM(G10*P10)</f>
        <v>4400</v>
      </c>
      <c r="S10" s="244"/>
      <c r="T10" s="245"/>
      <c r="U10" s="67"/>
      <c r="V10" s="174">
        <v>0.41</v>
      </c>
      <c r="W10" s="175"/>
      <c r="X10" s="77">
        <f>SUM(G10*V10)</f>
        <v>3608</v>
      </c>
      <c r="Y10" s="174">
        <v>0.63</v>
      </c>
      <c r="Z10" s="175"/>
      <c r="AA10" s="77">
        <f>SUM(G10*Y10)</f>
        <v>5544</v>
      </c>
      <c r="AB10" s="174">
        <v>0.48</v>
      </c>
      <c r="AC10" s="175"/>
      <c r="AD10" s="77">
        <f>SUM(G10*AB10)</f>
        <v>4224</v>
      </c>
      <c r="AE10" s="240" t="s">
        <v>80</v>
      </c>
      <c r="AF10" s="241"/>
      <c r="AG10" s="77"/>
      <c r="AH10" s="240" t="s">
        <v>80</v>
      </c>
      <c r="AI10" s="241"/>
      <c r="AJ10" s="77"/>
    </row>
    <row r="11" spans="1:36" s="3" customFormat="1" ht="27" customHeight="1" thickBot="1" x14ac:dyDescent="0.25">
      <c r="A11" s="132"/>
      <c r="B11" s="133"/>
      <c r="C11" s="147" t="s">
        <v>21</v>
      </c>
      <c r="D11" s="148"/>
      <c r="E11" s="148"/>
      <c r="F11" s="148"/>
      <c r="G11" s="148"/>
      <c r="H11" s="148"/>
      <c r="I11" s="148"/>
      <c r="J11" s="148"/>
      <c r="K11" s="149"/>
      <c r="L11" s="93">
        <f>SUM(L9:L10)</f>
        <v>32439.200000000001</v>
      </c>
      <c r="M11" s="273" t="s">
        <v>67</v>
      </c>
      <c r="N11" s="274"/>
      <c r="O11" s="68">
        <f>SUM(O9:O10)</f>
        <v>40340</v>
      </c>
      <c r="P11" s="273" t="s">
        <v>67</v>
      </c>
      <c r="Q11" s="274"/>
      <c r="R11" s="68">
        <f>SUM(R9:R10)</f>
        <v>41660</v>
      </c>
      <c r="S11" s="273" t="s">
        <v>67</v>
      </c>
      <c r="T11" s="274"/>
      <c r="U11" s="68"/>
      <c r="V11" s="2"/>
      <c r="W11" s="2"/>
      <c r="X11" s="68">
        <f>SUM(X9:X10)</f>
        <v>48968.000000000007</v>
      </c>
      <c r="AA11" s="68">
        <f>SUM(AA6:AA10)</f>
        <v>56574</v>
      </c>
      <c r="AD11" s="68">
        <f>SUM(AD9:AD10)</f>
        <v>44724</v>
      </c>
      <c r="AG11" s="68">
        <f>SUM(AG6:AG10)</f>
        <v>0</v>
      </c>
      <c r="AJ11" s="68">
        <f>SUM(AJ6:AJ10)</f>
        <v>0</v>
      </c>
    </row>
    <row r="12" spans="1:36" s="3" customFormat="1" ht="14.25" customHeight="1" thickBot="1" x14ac:dyDescent="0.25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69"/>
      <c r="N12" s="70"/>
      <c r="O12" s="70"/>
      <c r="P12" s="70"/>
      <c r="Q12" s="70"/>
      <c r="R12" s="70"/>
      <c r="S12" s="70"/>
      <c r="T12" s="70"/>
      <c r="U12" s="71"/>
      <c r="V12" s="79"/>
      <c r="W12" s="72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9"/>
    </row>
    <row r="13" spans="1:36" s="3" customFormat="1" ht="17.25" customHeight="1" x14ac:dyDescent="0.2">
      <c r="A13" s="111" t="s">
        <v>33</v>
      </c>
      <c r="B13" s="112"/>
      <c r="C13" s="115" t="s">
        <v>31</v>
      </c>
      <c r="D13" s="116"/>
      <c r="E13" s="117"/>
      <c r="F13" s="140" t="s">
        <v>5</v>
      </c>
      <c r="G13" s="230">
        <v>357100</v>
      </c>
      <c r="H13" s="231"/>
      <c r="I13" s="232">
        <v>18000</v>
      </c>
      <c r="J13" s="141">
        <v>0.2288</v>
      </c>
      <c r="K13" s="142"/>
      <c r="L13" s="150">
        <f>SUM(G13*J13)</f>
        <v>81704.479999999996</v>
      </c>
      <c r="M13" s="141">
        <v>0.23</v>
      </c>
      <c r="N13" s="142"/>
      <c r="O13" s="150">
        <f>SUM(G13*M13)</f>
        <v>82133</v>
      </c>
      <c r="P13" s="141">
        <v>0.24</v>
      </c>
      <c r="Q13" s="142"/>
      <c r="R13" s="150">
        <f>SUM(G13*P13)</f>
        <v>85704</v>
      </c>
      <c r="S13" s="242" t="s">
        <v>80</v>
      </c>
      <c r="T13" s="243"/>
      <c r="U13" s="150"/>
      <c r="V13" s="141">
        <v>0.3</v>
      </c>
      <c r="W13" s="142"/>
      <c r="X13" s="150">
        <f>SUM(G13*V13)</f>
        <v>107130</v>
      </c>
      <c r="Y13" s="141">
        <v>0.315</v>
      </c>
      <c r="Z13" s="142"/>
      <c r="AA13" s="150">
        <f>SUM(G13*Y13)</f>
        <v>112486.5</v>
      </c>
      <c r="AB13" s="141">
        <v>0.3</v>
      </c>
      <c r="AC13" s="142"/>
      <c r="AD13" s="150">
        <f>SUM(G13*AB13)</f>
        <v>107130</v>
      </c>
      <c r="AE13" s="297" t="s">
        <v>80</v>
      </c>
      <c r="AF13" s="298"/>
      <c r="AG13" s="150"/>
      <c r="AH13" s="141">
        <v>0.188</v>
      </c>
      <c r="AI13" s="142"/>
      <c r="AJ13" s="300">
        <f>SUM(G13*AH13)</f>
        <v>67134.8</v>
      </c>
    </row>
    <row r="14" spans="1:36" s="3" customFormat="1" ht="17.25" customHeight="1" x14ac:dyDescent="0.2">
      <c r="A14" s="113"/>
      <c r="B14" s="114"/>
      <c r="C14" s="227" t="s">
        <v>32</v>
      </c>
      <c r="D14" s="228"/>
      <c r="E14" s="229"/>
      <c r="F14" s="119"/>
      <c r="G14" s="187"/>
      <c r="H14" s="188"/>
      <c r="I14" s="169"/>
      <c r="J14" s="128"/>
      <c r="K14" s="129"/>
      <c r="L14" s="151"/>
      <c r="M14" s="128"/>
      <c r="N14" s="129"/>
      <c r="O14" s="151"/>
      <c r="P14" s="128"/>
      <c r="Q14" s="129"/>
      <c r="R14" s="151"/>
      <c r="S14" s="244"/>
      <c r="T14" s="245"/>
      <c r="U14" s="151"/>
      <c r="V14" s="128"/>
      <c r="W14" s="129"/>
      <c r="X14" s="151"/>
      <c r="Y14" s="128"/>
      <c r="Z14" s="129"/>
      <c r="AA14" s="151"/>
      <c r="AB14" s="128"/>
      <c r="AC14" s="129"/>
      <c r="AD14" s="151"/>
      <c r="AE14" s="295"/>
      <c r="AF14" s="296"/>
      <c r="AG14" s="151"/>
      <c r="AH14" s="128"/>
      <c r="AI14" s="129"/>
      <c r="AJ14" s="108"/>
    </row>
    <row r="15" spans="1:36" ht="15" customHeight="1" thickBot="1" x14ac:dyDescent="0.25">
      <c r="A15" s="145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69"/>
      <c r="N15" s="70"/>
      <c r="O15" s="70"/>
      <c r="P15" s="70"/>
      <c r="Q15" s="70"/>
      <c r="R15" s="70"/>
      <c r="S15" s="70"/>
      <c r="T15" s="70"/>
      <c r="U15" s="71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</row>
    <row r="16" spans="1:36" s="4" customFormat="1" ht="28.5" customHeight="1" x14ac:dyDescent="0.2">
      <c r="A16" s="111" t="s">
        <v>34</v>
      </c>
      <c r="B16" s="112"/>
      <c r="C16" s="123" t="s">
        <v>35</v>
      </c>
      <c r="D16" s="124"/>
      <c r="E16" s="125"/>
      <c r="F16" s="18" t="s">
        <v>5</v>
      </c>
      <c r="G16" s="121">
        <v>236600</v>
      </c>
      <c r="H16" s="122"/>
      <c r="I16" s="19">
        <v>15000</v>
      </c>
      <c r="J16" s="174">
        <v>0.16700000000000001</v>
      </c>
      <c r="K16" s="175"/>
      <c r="L16" s="60">
        <f>SUM(G16*J16)</f>
        <v>39512.200000000004</v>
      </c>
      <c r="M16" s="174">
        <v>0.23</v>
      </c>
      <c r="N16" s="175"/>
      <c r="O16" s="67">
        <f>SUM(G16*M16)</f>
        <v>54418</v>
      </c>
      <c r="P16" s="174">
        <v>0.25</v>
      </c>
      <c r="Q16" s="175"/>
      <c r="R16" s="67">
        <f>SUM(G16*P16)</f>
        <v>59150</v>
      </c>
      <c r="S16" s="242" t="s">
        <v>80</v>
      </c>
      <c r="T16" s="243"/>
      <c r="U16" s="67"/>
      <c r="V16" s="174">
        <v>0.28999999999999998</v>
      </c>
      <c r="W16" s="175"/>
      <c r="X16" s="77">
        <f>SUM(G16*V16)</f>
        <v>68614</v>
      </c>
      <c r="Y16" s="240" t="s">
        <v>80</v>
      </c>
      <c r="Z16" s="241"/>
      <c r="AA16" s="77"/>
      <c r="AB16" s="174">
        <v>0.3</v>
      </c>
      <c r="AC16" s="175"/>
      <c r="AD16" s="77">
        <f>SUM(G16*AB16)</f>
        <v>70980</v>
      </c>
      <c r="AE16" s="299" t="s">
        <v>80</v>
      </c>
      <c r="AF16" s="241"/>
      <c r="AG16" s="77"/>
      <c r="AH16" s="174">
        <v>0.188</v>
      </c>
      <c r="AI16" s="175"/>
      <c r="AJ16" s="77">
        <f>SUM(G16*AH16)</f>
        <v>44480.800000000003</v>
      </c>
    </row>
    <row r="17" spans="1:36" s="4" customFormat="1" ht="27.75" customHeight="1" x14ac:dyDescent="0.2">
      <c r="A17" s="111"/>
      <c r="B17" s="112"/>
      <c r="C17" s="134"/>
      <c r="D17" s="135"/>
      <c r="E17" s="136"/>
      <c r="F17" s="18" t="s">
        <v>5</v>
      </c>
      <c r="G17" s="121">
        <v>16000</v>
      </c>
      <c r="H17" s="122"/>
      <c r="I17" s="20" t="s">
        <v>16</v>
      </c>
      <c r="J17" s="174">
        <v>0.23</v>
      </c>
      <c r="K17" s="175"/>
      <c r="L17" s="60">
        <f>SUM(G17*J17)</f>
        <v>3680</v>
      </c>
      <c r="M17" s="174">
        <v>0.26</v>
      </c>
      <c r="N17" s="175"/>
      <c r="O17" s="67">
        <f>SUM(G17*M17)</f>
        <v>4160</v>
      </c>
      <c r="P17" s="240" t="s">
        <v>80</v>
      </c>
      <c r="Q17" s="241"/>
      <c r="R17" s="67"/>
      <c r="S17" s="244"/>
      <c r="T17" s="245"/>
      <c r="U17" s="67"/>
      <c r="V17" s="240" t="s">
        <v>80</v>
      </c>
      <c r="W17" s="241"/>
      <c r="X17" s="77"/>
      <c r="Y17" s="240" t="s">
        <v>80</v>
      </c>
      <c r="Z17" s="241"/>
      <c r="AA17" s="77"/>
      <c r="AB17" s="174">
        <v>0.48</v>
      </c>
      <c r="AC17" s="175"/>
      <c r="AD17" s="77">
        <f>SUM(G17*AB17)</f>
        <v>7680</v>
      </c>
      <c r="AE17" s="299" t="s">
        <v>80</v>
      </c>
      <c r="AF17" s="241"/>
      <c r="AG17" s="77"/>
      <c r="AH17" s="174">
        <v>0.111</v>
      </c>
      <c r="AI17" s="175"/>
      <c r="AJ17" s="77">
        <f>SUM(G17*AH17)</f>
        <v>1776</v>
      </c>
    </row>
    <row r="18" spans="1:36" s="4" customFormat="1" ht="24" customHeight="1" x14ac:dyDescent="0.2">
      <c r="A18" s="113"/>
      <c r="B18" s="114"/>
      <c r="C18" s="104" t="s">
        <v>36</v>
      </c>
      <c r="D18" s="105"/>
      <c r="E18" s="106"/>
      <c r="F18" s="166" t="s">
        <v>60</v>
      </c>
      <c r="G18" s="167"/>
      <c r="H18" s="167"/>
      <c r="I18" s="167"/>
      <c r="J18" s="167"/>
      <c r="K18" s="168"/>
      <c r="L18" s="94">
        <f>SUM(L16+L17)</f>
        <v>43192.200000000004</v>
      </c>
      <c r="M18" s="235" t="s">
        <v>69</v>
      </c>
      <c r="N18" s="236"/>
      <c r="O18" s="68">
        <f>SUM(O16:O17)</f>
        <v>58578</v>
      </c>
      <c r="P18" s="235" t="s">
        <v>69</v>
      </c>
      <c r="Q18" s="236"/>
      <c r="R18" s="68"/>
      <c r="S18" s="235" t="s">
        <v>69</v>
      </c>
      <c r="T18" s="236"/>
      <c r="U18" s="68"/>
      <c r="V18" s="2"/>
      <c r="W18" s="2"/>
      <c r="X18" s="68"/>
      <c r="AA18" s="68"/>
      <c r="AD18" s="68">
        <f>SUM(AD16:AD17)</f>
        <v>78660</v>
      </c>
      <c r="AG18" s="68"/>
      <c r="AJ18" s="68">
        <f>SUM(AJ16:AJ17)</f>
        <v>46256.800000000003</v>
      </c>
    </row>
    <row r="19" spans="1:36" s="4" customFormat="1" ht="17.25" customHeight="1" thickBot="1" x14ac:dyDescent="0.25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69"/>
      <c r="N19" s="70"/>
      <c r="O19" s="70"/>
      <c r="P19" s="70"/>
      <c r="Q19" s="70"/>
      <c r="R19" s="70"/>
      <c r="S19" s="70"/>
      <c r="T19" s="70"/>
      <c r="U19" s="74"/>
      <c r="V19" s="79"/>
      <c r="W19" s="72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9"/>
    </row>
    <row r="20" spans="1:36" s="3" customFormat="1" ht="30" customHeight="1" x14ac:dyDescent="0.2">
      <c r="A20" s="130" t="s">
        <v>28</v>
      </c>
      <c r="B20" s="131"/>
      <c r="C20" s="123" t="s">
        <v>30</v>
      </c>
      <c r="D20" s="124"/>
      <c r="E20" s="125"/>
      <c r="F20" s="18" t="s">
        <v>5</v>
      </c>
      <c r="G20" s="121">
        <v>278200</v>
      </c>
      <c r="H20" s="122"/>
      <c r="I20" s="20">
        <v>15000</v>
      </c>
      <c r="J20" s="174">
        <v>0.17960000000000001</v>
      </c>
      <c r="K20" s="175"/>
      <c r="L20" s="60">
        <f>+SUM(G20*J20)</f>
        <v>49964.72</v>
      </c>
      <c r="M20" s="174">
        <v>0.23</v>
      </c>
      <c r="N20" s="175"/>
      <c r="O20" s="67">
        <f>SUM(G20*M20)</f>
        <v>63986</v>
      </c>
      <c r="P20" s="174">
        <v>0.23</v>
      </c>
      <c r="Q20" s="175"/>
      <c r="R20" s="67">
        <f>SUM(G20*P20)</f>
        <v>63986</v>
      </c>
      <c r="S20" s="242" t="s">
        <v>80</v>
      </c>
      <c r="T20" s="243"/>
      <c r="U20" s="67"/>
      <c r="V20" s="174">
        <v>0.27</v>
      </c>
      <c r="W20" s="175"/>
      <c r="X20" s="77">
        <f>SUM(G20*V20)</f>
        <v>75114</v>
      </c>
      <c r="Y20" s="174">
        <v>0.315</v>
      </c>
      <c r="Z20" s="175"/>
      <c r="AA20" s="77">
        <f>SUM(G20*Y20)</f>
        <v>87633</v>
      </c>
      <c r="AB20" s="174">
        <v>0.25</v>
      </c>
      <c r="AC20" s="175"/>
      <c r="AD20" s="77">
        <f>SUM(G20*AB20)</f>
        <v>69550</v>
      </c>
      <c r="AE20" s="240" t="s">
        <v>80</v>
      </c>
      <c r="AF20" s="241"/>
      <c r="AG20" s="77"/>
      <c r="AH20" s="240" t="s">
        <v>80</v>
      </c>
      <c r="AI20" s="241"/>
      <c r="AJ20" s="77"/>
    </row>
    <row r="21" spans="1:36" s="3" customFormat="1" ht="28.5" customHeight="1" x14ac:dyDescent="0.2">
      <c r="A21" s="111"/>
      <c r="B21" s="112"/>
      <c r="C21" s="134"/>
      <c r="D21" s="135"/>
      <c r="E21" s="136"/>
      <c r="F21" s="21" t="s">
        <v>10</v>
      </c>
      <c r="G21" s="121">
        <v>116700</v>
      </c>
      <c r="H21" s="122"/>
      <c r="I21" s="59">
        <v>10000</v>
      </c>
      <c r="J21" s="174">
        <v>0.39479999999999998</v>
      </c>
      <c r="K21" s="175"/>
      <c r="L21" s="60">
        <f>SUM(G21*J21)</f>
        <v>46073.159999999996</v>
      </c>
      <c r="M21" s="174">
        <v>0.35</v>
      </c>
      <c r="N21" s="175"/>
      <c r="O21" s="67">
        <f>SUM(G21*M21)</f>
        <v>40845</v>
      </c>
      <c r="P21" s="174">
        <v>0.5</v>
      </c>
      <c r="Q21" s="175"/>
      <c r="R21" s="67">
        <f>SUM(G21*P21)</f>
        <v>58350</v>
      </c>
      <c r="S21" s="244"/>
      <c r="T21" s="245"/>
      <c r="U21" s="67"/>
      <c r="V21" s="174">
        <v>0.42</v>
      </c>
      <c r="W21" s="175"/>
      <c r="X21" s="77">
        <f>SUM(G21*V21)</f>
        <v>49014</v>
      </c>
      <c r="Y21" s="174">
        <v>0.63</v>
      </c>
      <c r="Z21" s="175"/>
      <c r="AA21" s="77">
        <f>SUM(G21*Y21)</f>
        <v>73521</v>
      </c>
      <c r="AB21" s="174">
        <v>0.48</v>
      </c>
      <c r="AC21" s="175"/>
      <c r="AD21" s="77">
        <f>SUM(G21*AB21)</f>
        <v>56016</v>
      </c>
      <c r="AE21" s="240" t="s">
        <v>80</v>
      </c>
      <c r="AF21" s="241"/>
      <c r="AG21" s="77"/>
      <c r="AH21" s="240" t="s">
        <v>80</v>
      </c>
      <c r="AI21" s="241"/>
      <c r="AJ21" s="77"/>
    </row>
    <row r="22" spans="1:36" s="3" customFormat="1" ht="27" customHeight="1" thickBot="1" x14ac:dyDescent="0.25">
      <c r="A22" s="132"/>
      <c r="B22" s="133"/>
      <c r="C22" s="137" t="s">
        <v>29</v>
      </c>
      <c r="D22" s="138"/>
      <c r="E22" s="139"/>
      <c r="F22" s="147" t="s">
        <v>58</v>
      </c>
      <c r="G22" s="148"/>
      <c r="H22" s="148"/>
      <c r="I22" s="148"/>
      <c r="J22" s="148"/>
      <c r="K22" s="149"/>
      <c r="L22" s="95">
        <f>SUM(L20+L21)</f>
        <v>96037.88</v>
      </c>
      <c r="M22" s="258" t="s">
        <v>58</v>
      </c>
      <c r="N22" s="259"/>
      <c r="O22" s="68">
        <f>SUM(O20:O21)</f>
        <v>104831</v>
      </c>
      <c r="P22" s="258" t="s">
        <v>58</v>
      </c>
      <c r="Q22" s="259"/>
      <c r="R22" s="68">
        <f>SUM(R20:R21)</f>
        <v>122336</v>
      </c>
      <c r="S22" s="258" t="s">
        <v>58</v>
      </c>
      <c r="T22" s="259"/>
      <c r="U22" s="73"/>
      <c r="V22" s="2"/>
      <c r="W22" s="2"/>
      <c r="X22" s="90">
        <f>SUM(X20:X21)</f>
        <v>124128</v>
      </c>
      <c r="AA22" s="81">
        <f>SUM(AA20:AA21)</f>
        <v>161154</v>
      </c>
      <c r="AD22" s="81">
        <f>SUM(AD20:AD21)</f>
        <v>125566</v>
      </c>
      <c r="AG22" s="90"/>
      <c r="AJ22" s="81"/>
    </row>
    <row r="23" spans="1:36" s="3" customFormat="1" ht="12.75" customHeight="1" thickBot="1" x14ac:dyDescent="0.25">
      <c r="A23" s="225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60"/>
      <c r="N23" s="261"/>
      <c r="O23" s="261"/>
      <c r="P23" s="261"/>
      <c r="Q23" s="261"/>
      <c r="R23" s="261"/>
      <c r="S23" s="261"/>
      <c r="T23" s="261"/>
      <c r="U23" s="262"/>
      <c r="V23" s="79"/>
      <c r="W23" s="72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9"/>
    </row>
    <row r="24" spans="1:36" s="3" customFormat="1" ht="17.25" customHeight="1" x14ac:dyDescent="0.2">
      <c r="A24" s="111" t="s">
        <v>37</v>
      </c>
      <c r="B24" s="112"/>
      <c r="C24" s="123" t="s">
        <v>38</v>
      </c>
      <c r="D24" s="124"/>
      <c r="E24" s="125"/>
      <c r="F24" s="118" t="s">
        <v>5</v>
      </c>
      <c r="G24" s="198">
        <v>220400</v>
      </c>
      <c r="H24" s="199"/>
      <c r="I24" s="200">
        <v>15000</v>
      </c>
      <c r="J24" s="126">
        <v>0.1996</v>
      </c>
      <c r="K24" s="127"/>
      <c r="L24" s="107">
        <f>SUM(G24*J24)</f>
        <v>43991.839999999997</v>
      </c>
      <c r="M24" s="126">
        <v>0.23</v>
      </c>
      <c r="N24" s="127"/>
      <c r="O24" s="233">
        <f>SUM(G24*M24)</f>
        <v>50692</v>
      </c>
      <c r="P24" s="126">
        <v>0.22</v>
      </c>
      <c r="Q24" s="127"/>
      <c r="R24" s="233">
        <f>SUM(G24*P24)</f>
        <v>48488</v>
      </c>
      <c r="S24" s="242" t="s">
        <v>80</v>
      </c>
      <c r="T24" s="243"/>
      <c r="U24" s="233"/>
      <c r="V24" s="126">
        <v>0.28000000000000003</v>
      </c>
      <c r="W24" s="127"/>
      <c r="X24" s="233">
        <f>SUM(G24*V24)</f>
        <v>61712.000000000007</v>
      </c>
      <c r="Y24" s="126">
        <v>0.38</v>
      </c>
      <c r="Z24" s="127"/>
      <c r="AA24" s="233">
        <f>SUM(G24*Y24)</f>
        <v>83752</v>
      </c>
      <c r="AB24" s="126">
        <v>0.25</v>
      </c>
      <c r="AC24" s="127"/>
      <c r="AD24" s="233">
        <f>SUM(G24*AB24)</f>
        <v>55100</v>
      </c>
      <c r="AE24" s="293" t="s">
        <v>80</v>
      </c>
      <c r="AF24" s="294"/>
      <c r="AG24" s="233"/>
      <c r="AH24" s="126">
        <v>0.218</v>
      </c>
      <c r="AI24" s="127"/>
      <c r="AJ24" s="233">
        <f>SUM(G24*AH24)</f>
        <v>48047.199999999997</v>
      </c>
    </row>
    <row r="25" spans="1:36" s="3" customFormat="1" ht="17.25" customHeight="1" x14ac:dyDescent="0.2">
      <c r="A25" s="113"/>
      <c r="B25" s="114"/>
      <c r="C25" s="104" t="s">
        <v>39</v>
      </c>
      <c r="D25" s="105"/>
      <c r="E25" s="106"/>
      <c r="F25" s="119"/>
      <c r="G25" s="187"/>
      <c r="H25" s="188"/>
      <c r="I25" s="201"/>
      <c r="J25" s="128"/>
      <c r="K25" s="129"/>
      <c r="L25" s="108"/>
      <c r="M25" s="128"/>
      <c r="N25" s="129"/>
      <c r="O25" s="151"/>
      <c r="P25" s="128"/>
      <c r="Q25" s="129"/>
      <c r="R25" s="151"/>
      <c r="S25" s="244"/>
      <c r="T25" s="245"/>
      <c r="U25" s="151"/>
      <c r="V25" s="128"/>
      <c r="W25" s="129"/>
      <c r="X25" s="151"/>
      <c r="Y25" s="128"/>
      <c r="Z25" s="129"/>
      <c r="AA25" s="151"/>
      <c r="AB25" s="128"/>
      <c r="AC25" s="129"/>
      <c r="AD25" s="151"/>
      <c r="AE25" s="295"/>
      <c r="AF25" s="296"/>
      <c r="AG25" s="151"/>
      <c r="AH25" s="128"/>
      <c r="AI25" s="129"/>
      <c r="AJ25" s="151"/>
    </row>
    <row r="26" spans="1:36" ht="15" customHeight="1" thickBot="1" x14ac:dyDescent="0.25">
      <c r="A26" s="7"/>
      <c r="B26" s="8"/>
      <c r="C26" s="9"/>
      <c r="D26" s="10"/>
      <c r="E26" s="11"/>
      <c r="F26" s="12"/>
      <c r="G26" s="13"/>
      <c r="H26" s="14"/>
      <c r="I26" s="15"/>
      <c r="J26" s="16"/>
      <c r="K26" s="17"/>
      <c r="L26" s="1"/>
      <c r="M26" s="16"/>
      <c r="N26" s="17"/>
      <c r="O26" s="1"/>
      <c r="P26" s="16"/>
      <c r="Q26" s="17"/>
      <c r="R26" s="1"/>
      <c r="S26" s="16"/>
      <c r="T26" s="17"/>
      <c r="U26" s="1"/>
      <c r="V26" s="16"/>
      <c r="W26" s="17"/>
      <c r="X26" s="1"/>
      <c r="Y26" s="16"/>
      <c r="Z26" s="17"/>
      <c r="AA26" s="1"/>
      <c r="AB26" s="16"/>
      <c r="AC26" s="17"/>
      <c r="AD26" s="1"/>
      <c r="AE26" s="16"/>
      <c r="AF26" s="17"/>
      <c r="AG26" s="1"/>
      <c r="AH26" s="16"/>
      <c r="AI26" s="17"/>
      <c r="AJ26" s="1"/>
    </row>
    <row r="27" spans="1:36" s="4" customFormat="1" ht="17.25" customHeight="1" x14ac:dyDescent="0.2">
      <c r="A27" s="130" t="s">
        <v>7</v>
      </c>
      <c r="B27" s="206"/>
      <c r="C27" s="123" t="s">
        <v>46</v>
      </c>
      <c r="D27" s="124"/>
      <c r="E27" s="125"/>
      <c r="F27" s="118" t="s">
        <v>5</v>
      </c>
      <c r="G27" s="198">
        <v>392700</v>
      </c>
      <c r="H27" s="199"/>
      <c r="I27" s="200">
        <v>15000</v>
      </c>
      <c r="J27" s="126">
        <v>0.1996</v>
      </c>
      <c r="K27" s="127"/>
      <c r="L27" s="202">
        <f>+SUM(G27*J27)</f>
        <v>78382.92</v>
      </c>
      <c r="M27" s="126">
        <v>0.23</v>
      </c>
      <c r="N27" s="127"/>
      <c r="O27" s="202">
        <f>SUM(G27*M27)</f>
        <v>90321</v>
      </c>
      <c r="P27" s="126">
        <v>0.25</v>
      </c>
      <c r="Q27" s="127"/>
      <c r="R27" s="202">
        <f>SUM(G27*P27)</f>
        <v>98175</v>
      </c>
      <c r="S27" s="242" t="s">
        <v>80</v>
      </c>
      <c r="T27" s="243"/>
      <c r="U27" s="202"/>
      <c r="V27" s="126">
        <v>0.3</v>
      </c>
      <c r="W27" s="127"/>
      <c r="X27" s="202">
        <f>SUM(G27*V27)</f>
        <v>117810</v>
      </c>
      <c r="Y27" s="293" t="s">
        <v>80</v>
      </c>
      <c r="Z27" s="294"/>
      <c r="AA27" s="202"/>
      <c r="AB27" s="126">
        <v>0.27</v>
      </c>
      <c r="AC27" s="127"/>
      <c r="AD27" s="202">
        <f>SUM(G27*AB27)</f>
        <v>106029</v>
      </c>
      <c r="AE27" s="126">
        <v>0.44400000000000001</v>
      </c>
      <c r="AF27" s="127"/>
      <c r="AG27" s="202">
        <f>SUM(G27*AE27)</f>
        <v>174358.8</v>
      </c>
      <c r="AH27" s="126">
        <v>0.188</v>
      </c>
      <c r="AI27" s="127"/>
      <c r="AJ27" s="202">
        <f>SUM(G27*AH27)</f>
        <v>73827.600000000006</v>
      </c>
    </row>
    <row r="28" spans="1:36" s="4" customFormat="1" ht="17.25" customHeight="1" x14ac:dyDescent="0.2">
      <c r="A28" s="111"/>
      <c r="B28" s="207"/>
      <c r="C28" s="104" t="s">
        <v>45</v>
      </c>
      <c r="D28" s="105"/>
      <c r="E28" s="106"/>
      <c r="F28" s="119"/>
      <c r="G28" s="187"/>
      <c r="H28" s="188"/>
      <c r="I28" s="201"/>
      <c r="J28" s="128"/>
      <c r="K28" s="129"/>
      <c r="L28" s="203"/>
      <c r="M28" s="128"/>
      <c r="N28" s="129"/>
      <c r="O28" s="203"/>
      <c r="P28" s="128"/>
      <c r="Q28" s="129"/>
      <c r="R28" s="203"/>
      <c r="S28" s="244"/>
      <c r="T28" s="245"/>
      <c r="U28" s="203"/>
      <c r="V28" s="128"/>
      <c r="W28" s="129"/>
      <c r="X28" s="203"/>
      <c r="Y28" s="295"/>
      <c r="Z28" s="296"/>
      <c r="AA28" s="203"/>
      <c r="AB28" s="128"/>
      <c r="AC28" s="129"/>
      <c r="AD28" s="203"/>
      <c r="AE28" s="128"/>
      <c r="AF28" s="129"/>
      <c r="AG28" s="203"/>
      <c r="AH28" s="128"/>
      <c r="AI28" s="129"/>
      <c r="AJ28" s="203"/>
    </row>
    <row r="29" spans="1:36" s="4" customFormat="1" ht="55.5" customHeight="1" x14ac:dyDescent="0.2">
      <c r="A29" s="111"/>
      <c r="B29" s="207"/>
      <c r="C29" s="120" t="s">
        <v>61</v>
      </c>
      <c r="D29" s="105"/>
      <c r="E29" s="106"/>
      <c r="F29" s="18" t="s">
        <v>15</v>
      </c>
      <c r="G29" s="121">
        <v>221</v>
      </c>
      <c r="H29" s="122"/>
      <c r="I29" s="20">
        <v>25000</v>
      </c>
      <c r="J29" s="174">
        <v>49.22</v>
      </c>
      <c r="K29" s="175"/>
      <c r="L29" s="60">
        <f>SUM(G29*J29)</f>
        <v>10877.619999999999</v>
      </c>
      <c r="M29" s="174">
        <v>190</v>
      </c>
      <c r="N29" s="175"/>
      <c r="O29" s="67">
        <f>SUM(G29*M29)</f>
        <v>41990</v>
      </c>
      <c r="P29" s="240" t="s">
        <v>80</v>
      </c>
      <c r="Q29" s="175"/>
      <c r="R29" s="67"/>
      <c r="S29" s="240" t="s">
        <v>80</v>
      </c>
      <c r="T29" s="175"/>
      <c r="U29" s="67"/>
      <c r="V29" s="240" t="s">
        <v>80</v>
      </c>
      <c r="W29" s="241"/>
      <c r="X29" s="77"/>
      <c r="Y29" s="240" t="s">
        <v>80</v>
      </c>
      <c r="Z29" s="241"/>
      <c r="AA29" s="77"/>
      <c r="AB29" s="174">
        <v>350</v>
      </c>
      <c r="AC29" s="175"/>
      <c r="AD29" s="77">
        <f>SUM(G29*AB29)</f>
        <v>77350</v>
      </c>
      <c r="AE29" s="126">
        <v>142</v>
      </c>
      <c r="AF29" s="127"/>
      <c r="AG29" s="77">
        <f>SUM(G29*AE29)</f>
        <v>31382</v>
      </c>
      <c r="AH29" s="174">
        <v>77.7</v>
      </c>
      <c r="AI29" s="175"/>
      <c r="AJ29" s="77">
        <f>SUM(G29*AH29)</f>
        <v>17171.7</v>
      </c>
    </row>
    <row r="30" spans="1:36" s="4" customFormat="1" ht="29.25" customHeight="1" x14ac:dyDescent="0.2">
      <c r="A30" s="113"/>
      <c r="B30" s="208"/>
      <c r="C30" s="63"/>
      <c r="D30" s="62"/>
      <c r="E30" s="62"/>
      <c r="F30" s="64"/>
      <c r="G30" s="65"/>
      <c r="H30" s="65"/>
      <c r="I30" s="209" t="s">
        <v>68</v>
      </c>
      <c r="J30" s="210"/>
      <c r="K30" s="211"/>
      <c r="L30" s="96">
        <f>SUM(L27:L29)</f>
        <v>89260.54</v>
      </c>
      <c r="M30" s="237" t="s">
        <v>68</v>
      </c>
      <c r="N30" s="238"/>
      <c r="O30" s="66">
        <f>SUM(O27:O29)</f>
        <v>132311</v>
      </c>
      <c r="P30" s="263" t="s">
        <v>68</v>
      </c>
      <c r="Q30" s="238"/>
      <c r="R30" s="66"/>
      <c r="S30" s="263" t="s">
        <v>68</v>
      </c>
      <c r="T30" s="238"/>
      <c r="U30" s="75"/>
      <c r="V30" s="2"/>
      <c r="W30" s="2"/>
      <c r="X30" s="92"/>
      <c r="AA30" s="237" t="s">
        <v>68</v>
      </c>
      <c r="AB30" s="238"/>
      <c r="AC30" s="80"/>
      <c r="AD30" s="90">
        <f>SUM(AD27:AD29)</f>
        <v>183379</v>
      </c>
      <c r="AE30" s="263" t="s">
        <v>68</v>
      </c>
      <c r="AF30" s="238"/>
      <c r="AG30" s="92">
        <f>SUM(AG27:AG29)</f>
        <v>205740.79999999999</v>
      </c>
      <c r="AH30" s="263" t="s">
        <v>68</v>
      </c>
      <c r="AI30" s="238"/>
      <c r="AJ30" s="91">
        <f>SUM(AJ27:AJ29)</f>
        <v>90999.3</v>
      </c>
    </row>
    <row r="31" spans="1:36" s="4" customFormat="1" ht="13.5" customHeight="1" thickBot="1" x14ac:dyDescent="0.25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60"/>
      <c r="N31" s="261"/>
      <c r="O31" s="261"/>
      <c r="P31" s="261"/>
      <c r="Q31" s="261"/>
      <c r="R31" s="261"/>
      <c r="S31" s="261"/>
      <c r="T31" s="261"/>
      <c r="U31" s="262"/>
      <c r="V31" s="2"/>
      <c r="W31" s="2"/>
      <c r="X31" s="98"/>
      <c r="Y31" s="98"/>
      <c r="Z31" s="98"/>
      <c r="AA31" s="98"/>
      <c r="AB31" s="101"/>
      <c r="AC31" s="101"/>
      <c r="AD31" s="102"/>
      <c r="AE31" s="103"/>
      <c r="AF31" s="99"/>
      <c r="AG31" s="102"/>
      <c r="AH31" s="103"/>
      <c r="AI31" s="99"/>
      <c r="AJ31" s="102"/>
    </row>
    <row r="32" spans="1:36" s="4" customFormat="1" ht="17.25" customHeight="1" x14ac:dyDescent="0.2">
      <c r="A32" s="111" t="s">
        <v>40</v>
      </c>
      <c r="B32" s="112"/>
      <c r="C32" s="115" t="s">
        <v>59</v>
      </c>
      <c r="D32" s="116"/>
      <c r="E32" s="117"/>
      <c r="F32" s="118" t="s">
        <v>5</v>
      </c>
      <c r="G32" s="198">
        <v>587100</v>
      </c>
      <c r="H32" s="199"/>
      <c r="I32" s="200">
        <v>40000</v>
      </c>
      <c r="J32" s="126">
        <v>0.17929999999999999</v>
      </c>
      <c r="K32" s="127"/>
      <c r="L32" s="107">
        <f>+SUM(G32*J32)</f>
        <v>105267.03</v>
      </c>
      <c r="M32" s="126">
        <v>0.23</v>
      </c>
      <c r="N32" s="127"/>
      <c r="O32" s="233">
        <f>SUM(G32*M32)</f>
        <v>135033</v>
      </c>
      <c r="P32" s="126">
        <v>0.22</v>
      </c>
      <c r="Q32" s="127"/>
      <c r="R32" s="233">
        <f>SUM(G32*P32)</f>
        <v>129162</v>
      </c>
      <c r="S32" s="242" t="s">
        <v>80</v>
      </c>
      <c r="T32" s="243"/>
      <c r="U32" s="233"/>
      <c r="V32" s="293" t="s">
        <v>80</v>
      </c>
      <c r="W32" s="294"/>
      <c r="X32" s="233"/>
      <c r="Y32" s="293" t="s">
        <v>80</v>
      </c>
      <c r="Z32" s="294"/>
      <c r="AA32" s="233"/>
      <c r="AB32" s="126">
        <v>0.23</v>
      </c>
      <c r="AC32" s="127"/>
      <c r="AD32" s="233">
        <f>SUM(G32*AB32)</f>
        <v>135033</v>
      </c>
      <c r="AE32" s="126">
        <v>0.39500000000000002</v>
      </c>
      <c r="AF32" s="127"/>
      <c r="AG32" s="233">
        <f>SUM(G32*AE32)</f>
        <v>231904.5</v>
      </c>
      <c r="AH32" s="293" t="s">
        <v>80</v>
      </c>
      <c r="AI32" s="294"/>
      <c r="AJ32" s="233"/>
    </row>
    <row r="33" spans="1:36" s="3" customFormat="1" ht="17.25" customHeight="1" x14ac:dyDescent="0.2">
      <c r="A33" s="113"/>
      <c r="B33" s="114"/>
      <c r="C33" s="115" t="s">
        <v>41</v>
      </c>
      <c r="D33" s="116"/>
      <c r="E33" s="117"/>
      <c r="F33" s="119"/>
      <c r="G33" s="187"/>
      <c r="H33" s="188"/>
      <c r="I33" s="201"/>
      <c r="J33" s="128"/>
      <c r="K33" s="129"/>
      <c r="L33" s="108"/>
      <c r="M33" s="128"/>
      <c r="N33" s="129"/>
      <c r="O33" s="151"/>
      <c r="P33" s="128"/>
      <c r="Q33" s="129"/>
      <c r="R33" s="151"/>
      <c r="S33" s="244"/>
      <c r="T33" s="245"/>
      <c r="U33" s="151"/>
      <c r="V33" s="295"/>
      <c r="W33" s="296"/>
      <c r="X33" s="151"/>
      <c r="Y33" s="295"/>
      <c r="Z33" s="296"/>
      <c r="AA33" s="151"/>
      <c r="AB33" s="128"/>
      <c r="AC33" s="129"/>
      <c r="AD33" s="151"/>
      <c r="AE33" s="128"/>
      <c r="AF33" s="129"/>
      <c r="AG33" s="151"/>
      <c r="AH33" s="295"/>
      <c r="AI33" s="296"/>
      <c r="AJ33" s="151"/>
    </row>
    <row r="34" spans="1:36" ht="19.5" customHeight="1" thickBot="1" x14ac:dyDescent="0.25">
      <c r="A34" s="22"/>
      <c r="B34" s="23"/>
      <c r="C34" s="24"/>
      <c r="D34" s="24"/>
      <c r="E34" s="24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7"/>
      <c r="X34" s="87"/>
      <c r="Y34" s="87"/>
      <c r="Z34" s="87"/>
      <c r="AA34" s="87"/>
      <c r="AB34" s="87"/>
      <c r="AC34" s="87"/>
      <c r="AD34" s="87"/>
      <c r="AE34" s="87"/>
      <c r="AF34" s="87"/>
      <c r="AG34" s="74"/>
      <c r="AH34" s="87"/>
      <c r="AI34" s="87"/>
      <c r="AJ34" s="74"/>
    </row>
    <row r="35" spans="1:36" ht="17.25" customHeight="1" x14ac:dyDescent="0.25">
      <c r="A35" s="212" t="s">
        <v>27</v>
      </c>
      <c r="B35" s="213"/>
      <c r="C35" s="213"/>
      <c r="D35" s="213"/>
      <c r="E35" s="213"/>
      <c r="F35" s="214"/>
      <c r="G35" s="214"/>
      <c r="H35" s="214"/>
      <c r="I35" s="214"/>
      <c r="J35" s="214"/>
      <c r="K35" s="214"/>
      <c r="L35" s="215"/>
      <c r="M35" s="83"/>
      <c r="N35" s="84"/>
      <c r="O35" s="84"/>
      <c r="P35" s="84"/>
      <c r="Q35" s="84"/>
      <c r="R35" s="84"/>
      <c r="S35" s="84"/>
      <c r="T35" s="84"/>
      <c r="U35" s="85"/>
    </row>
    <row r="36" spans="1:36" ht="17.25" customHeight="1" x14ac:dyDescent="0.2">
      <c r="A36" s="189" t="s">
        <v>0</v>
      </c>
      <c r="B36" s="153"/>
      <c r="C36" s="152" t="s">
        <v>3</v>
      </c>
      <c r="D36" s="153"/>
      <c r="E36" s="153"/>
      <c r="F36" s="86" t="s">
        <v>11</v>
      </c>
      <c r="G36" s="153" t="s">
        <v>13</v>
      </c>
      <c r="H36" s="154"/>
      <c r="I36" s="78" t="s">
        <v>9</v>
      </c>
      <c r="J36" s="152" t="s">
        <v>62</v>
      </c>
      <c r="K36" s="154"/>
      <c r="L36" s="109" t="s">
        <v>14</v>
      </c>
      <c r="M36" s="152" t="s">
        <v>62</v>
      </c>
      <c r="N36" s="154"/>
      <c r="O36" s="109" t="s">
        <v>14</v>
      </c>
      <c r="P36" s="152" t="s">
        <v>62</v>
      </c>
      <c r="Q36" s="154"/>
      <c r="R36" s="109" t="s">
        <v>14</v>
      </c>
      <c r="S36" s="152" t="s">
        <v>62</v>
      </c>
      <c r="T36" s="154"/>
      <c r="U36" s="109" t="s">
        <v>14</v>
      </c>
      <c r="V36" s="152" t="s">
        <v>62</v>
      </c>
      <c r="W36" s="154"/>
      <c r="X36" s="109" t="s">
        <v>14</v>
      </c>
      <c r="Y36" s="152" t="s">
        <v>62</v>
      </c>
      <c r="Z36" s="154"/>
      <c r="AA36" s="109" t="s">
        <v>14</v>
      </c>
      <c r="AB36" s="152" t="s">
        <v>62</v>
      </c>
      <c r="AC36" s="154"/>
      <c r="AD36" s="109" t="s">
        <v>14</v>
      </c>
      <c r="AE36" s="152" t="s">
        <v>62</v>
      </c>
      <c r="AF36" s="154"/>
      <c r="AG36" s="109" t="s">
        <v>14</v>
      </c>
      <c r="AH36" s="152" t="s">
        <v>62</v>
      </c>
      <c r="AI36" s="154"/>
      <c r="AJ36" s="109" t="s">
        <v>14</v>
      </c>
    </row>
    <row r="37" spans="1:36" ht="15" customHeight="1" thickBot="1" x14ac:dyDescent="0.25">
      <c r="A37" s="195" t="s">
        <v>1</v>
      </c>
      <c r="B37" s="156"/>
      <c r="C37" s="155" t="s">
        <v>4</v>
      </c>
      <c r="D37" s="156"/>
      <c r="E37" s="156"/>
      <c r="F37" s="25" t="s">
        <v>2</v>
      </c>
      <c r="G37" s="156" t="s">
        <v>12</v>
      </c>
      <c r="H37" s="196"/>
      <c r="I37" s="76" t="s">
        <v>6</v>
      </c>
      <c r="J37" s="155" t="s">
        <v>63</v>
      </c>
      <c r="K37" s="196"/>
      <c r="L37" s="110"/>
      <c r="M37" s="155" t="s">
        <v>63</v>
      </c>
      <c r="N37" s="196"/>
      <c r="O37" s="110"/>
      <c r="P37" s="155" t="s">
        <v>63</v>
      </c>
      <c r="Q37" s="196"/>
      <c r="R37" s="110"/>
      <c r="S37" s="155" t="s">
        <v>63</v>
      </c>
      <c r="T37" s="196"/>
      <c r="U37" s="110"/>
      <c r="V37" s="155" t="s">
        <v>63</v>
      </c>
      <c r="W37" s="196"/>
      <c r="X37" s="110"/>
      <c r="Y37" s="155" t="s">
        <v>63</v>
      </c>
      <c r="Z37" s="196"/>
      <c r="AA37" s="110"/>
      <c r="AB37" s="155" t="s">
        <v>63</v>
      </c>
      <c r="AC37" s="196"/>
      <c r="AD37" s="110"/>
      <c r="AE37" s="155" t="s">
        <v>63</v>
      </c>
      <c r="AF37" s="196"/>
      <c r="AG37" s="110"/>
      <c r="AH37" s="155" t="s">
        <v>63</v>
      </c>
      <c r="AI37" s="196"/>
      <c r="AJ37" s="110"/>
    </row>
    <row r="38" spans="1:36" ht="25.5" customHeight="1" x14ac:dyDescent="0.2">
      <c r="A38" s="179" t="s">
        <v>50</v>
      </c>
      <c r="B38" s="180"/>
      <c r="C38" s="181" t="s">
        <v>48</v>
      </c>
      <c r="D38" s="182"/>
      <c r="E38" s="183"/>
      <c r="F38" s="184" t="s">
        <v>5</v>
      </c>
      <c r="G38" s="185">
        <v>30600</v>
      </c>
      <c r="H38" s="186"/>
      <c r="I38" s="160">
        <v>15000</v>
      </c>
      <c r="J38" s="170">
        <v>0.26</v>
      </c>
      <c r="K38" s="171"/>
      <c r="L38" s="197">
        <f>SUM(G38*J38)</f>
        <v>7956</v>
      </c>
      <c r="M38" s="170">
        <v>0.23</v>
      </c>
      <c r="N38" s="171"/>
      <c r="O38" s="239">
        <f>SUM(G38*M38)</f>
        <v>7038</v>
      </c>
      <c r="P38" s="170">
        <v>0.24</v>
      </c>
      <c r="Q38" s="171"/>
      <c r="R38" s="197">
        <f>SUM(G38*P38)</f>
        <v>7344</v>
      </c>
      <c r="S38" s="170">
        <v>0.28000000000000003</v>
      </c>
      <c r="T38" s="171"/>
      <c r="U38" s="197">
        <f>SUM(G38*S38)</f>
        <v>8568</v>
      </c>
      <c r="V38" s="170">
        <v>0.37</v>
      </c>
      <c r="W38" s="171"/>
      <c r="X38" s="197">
        <f>SUM(G38*V38)</f>
        <v>11322</v>
      </c>
      <c r="Y38" s="293" t="s">
        <v>80</v>
      </c>
      <c r="Z38" s="294"/>
      <c r="AA38" s="197"/>
      <c r="AB38" s="242" t="s">
        <v>80</v>
      </c>
      <c r="AC38" s="171"/>
      <c r="AD38" s="197"/>
      <c r="AE38" s="170">
        <v>0.44400000000000001</v>
      </c>
      <c r="AF38" s="171"/>
      <c r="AG38" s="197">
        <f>SUM(G38*AE38)</f>
        <v>13586.4</v>
      </c>
      <c r="AH38" s="242" t="s">
        <v>80</v>
      </c>
      <c r="AI38" s="243"/>
      <c r="AJ38" s="197"/>
    </row>
    <row r="39" spans="1:36" ht="30" customHeight="1" x14ac:dyDescent="0.2">
      <c r="A39" s="113"/>
      <c r="B39" s="114"/>
      <c r="C39" s="115" t="s">
        <v>49</v>
      </c>
      <c r="D39" s="116"/>
      <c r="E39" s="117"/>
      <c r="F39" s="119"/>
      <c r="G39" s="187"/>
      <c r="H39" s="188"/>
      <c r="I39" s="169"/>
      <c r="J39" s="172"/>
      <c r="K39" s="173"/>
      <c r="L39" s="151"/>
      <c r="M39" s="172"/>
      <c r="N39" s="173"/>
      <c r="O39" s="108"/>
      <c r="P39" s="172"/>
      <c r="Q39" s="173"/>
      <c r="R39" s="151"/>
      <c r="S39" s="172"/>
      <c r="T39" s="173"/>
      <c r="U39" s="151"/>
      <c r="V39" s="172"/>
      <c r="W39" s="173"/>
      <c r="X39" s="151"/>
      <c r="Y39" s="295"/>
      <c r="Z39" s="296"/>
      <c r="AA39" s="151"/>
      <c r="AB39" s="172"/>
      <c r="AC39" s="173"/>
      <c r="AD39" s="151"/>
      <c r="AE39" s="172"/>
      <c r="AF39" s="173"/>
      <c r="AG39" s="151"/>
      <c r="AH39" s="244"/>
      <c r="AI39" s="245"/>
      <c r="AJ39" s="151"/>
    </row>
    <row r="40" spans="1:36" ht="11.25" customHeight="1" thickBot="1" x14ac:dyDescent="0.25">
      <c r="A40" s="46"/>
      <c r="B40" s="47"/>
      <c r="C40" s="48"/>
      <c r="D40" s="49"/>
      <c r="E40" s="50"/>
      <c r="F40" s="51"/>
      <c r="G40" s="52"/>
      <c r="H40" s="53"/>
      <c r="I40" s="54"/>
      <c r="J40" s="55"/>
      <c r="K40" s="56"/>
      <c r="L40" s="57"/>
      <c r="M40" s="55"/>
      <c r="N40" s="56"/>
      <c r="O40" s="57"/>
      <c r="P40" s="55"/>
      <c r="Q40" s="56"/>
      <c r="R40" s="57"/>
      <c r="S40" s="55"/>
      <c r="T40" s="56"/>
      <c r="U40" s="57"/>
      <c r="V40" s="55"/>
      <c r="W40" s="56"/>
      <c r="X40" s="57"/>
      <c r="Y40" s="55"/>
      <c r="Z40" s="56"/>
      <c r="AA40" s="57"/>
      <c r="AB40" s="55"/>
      <c r="AC40" s="56"/>
      <c r="AD40" s="57"/>
      <c r="AE40" s="55"/>
      <c r="AF40" s="56"/>
      <c r="AG40" s="57"/>
      <c r="AH40" s="55"/>
      <c r="AI40" s="56"/>
      <c r="AJ40" s="57"/>
    </row>
    <row r="41" spans="1:36" ht="24" customHeight="1" x14ac:dyDescent="0.2">
      <c r="A41" s="179" t="s">
        <v>34</v>
      </c>
      <c r="B41" s="180"/>
      <c r="C41" s="181" t="s">
        <v>53</v>
      </c>
      <c r="D41" s="182"/>
      <c r="E41" s="183"/>
      <c r="F41" s="184" t="s">
        <v>5</v>
      </c>
      <c r="G41" s="185">
        <v>146700</v>
      </c>
      <c r="H41" s="186"/>
      <c r="I41" s="160">
        <v>15000</v>
      </c>
      <c r="J41" s="170">
        <v>0.2298</v>
      </c>
      <c r="K41" s="171"/>
      <c r="L41" s="197">
        <f>SUM(G41*J41)</f>
        <v>33711.660000000003</v>
      </c>
      <c r="M41" s="170">
        <v>0.23</v>
      </c>
      <c r="N41" s="171"/>
      <c r="O41" s="197">
        <f>SUM(G41*M41)</f>
        <v>33741</v>
      </c>
      <c r="P41" s="170">
        <v>0.22</v>
      </c>
      <c r="Q41" s="171"/>
      <c r="R41" s="239">
        <f>SUM(G41*P41)</f>
        <v>32274</v>
      </c>
      <c r="S41" s="170">
        <v>0.28000000000000003</v>
      </c>
      <c r="T41" s="171"/>
      <c r="U41" s="197">
        <f>SUM(G41*S41)</f>
        <v>41076.000000000007</v>
      </c>
      <c r="V41" s="170">
        <v>0.31</v>
      </c>
      <c r="W41" s="171"/>
      <c r="X41" s="197">
        <f>SUM(G41*V41)</f>
        <v>45477</v>
      </c>
      <c r="Y41" s="293" t="s">
        <v>80</v>
      </c>
      <c r="Z41" s="294"/>
      <c r="AA41" s="197"/>
      <c r="AB41" s="242" t="s">
        <v>80</v>
      </c>
      <c r="AC41" s="171"/>
      <c r="AD41" s="197"/>
      <c r="AE41" s="170">
        <v>0.44400000000000001</v>
      </c>
      <c r="AF41" s="171"/>
      <c r="AG41" s="197">
        <f>SUM(G41*AE41)</f>
        <v>65134.8</v>
      </c>
      <c r="AH41" s="242" t="s">
        <v>80</v>
      </c>
      <c r="AI41" s="243"/>
      <c r="AJ41" s="197"/>
    </row>
    <row r="42" spans="1:36" ht="26.25" customHeight="1" x14ac:dyDescent="0.2">
      <c r="A42" s="113"/>
      <c r="B42" s="114"/>
      <c r="C42" s="115" t="s">
        <v>54</v>
      </c>
      <c r="D42" s="116"/>
      <c r="E42" s="117"/>
      <c r="F42" s="119"/>
      <c r="G42" s="187"/>
      <c r="H42" s="188"/>
      <c r="I42" s="169"/>
      <c r="J42" s="172"/>
      <c r="K42" s="173"/>
      <c r="L42" s="151"/>
      <c r="M42" s="172"/>
      <c r="N42" s="173"/>
      <c r="O42" s="151"/>
      <c r="P42" s="172"/>
      <c r="Q42" s="173"/>
      <c r="R42" s="108"/>
      <c r="S42" s="172"/>
      <c r="T42" s="173"/>
      <c r="U42" s="151"/>
      <c r="V42" s="172"/>
      <c r="W42" s="173"/>
      <c r="X42" s="151"/>
      <c r="Y42" s="295"/>
      <c r="Z42" s="296"/>
      <c r="AA42" s="151"/>
      <c r="AB42" s="172"/>
      <c r="AC42" s="173"/>
      <c r="AD42" s="151"/>
      <c r="AE42" s="172"/>
      <c r="AF42" s="173"/>
      <c r="AG42" s="151"/>
      <c r="AH42" s="244"/>
      <c r="AI42" s="245"/>
      <c r="AJ42" s="151"/>
    </row>
    <row r="43" spans="1:36" ht="11.25" customHeight="1" thickBot="1" x14ac:dyDescent="0.25">
      <c r="A43" s="42"/>
      <c r="B43" s="28"/>
      <c r="C43" s="29"/>
      <c r="D43" s="30"/>
      <c r="E43" s="31"/>
      <c r="F43" s="32"/>
      <c r="G43" s="33"/>
      <c r="H43" s="34"/>
      <c r="I43" s="35"/>
      <c r="J43" s="36"/>
      <c r="K43" s="37"/>
      <c r="L43" s="38"/>
      <c r="M43" s="36"/>
      <c r="N43" s="37"/>
      <c r="O43" s="38"/>
      <c r="P43" s="36"/>
      <c r="Q43" s="37"/>
      <c r="R43" s="38"/>
      <c r="S43" s="36"/>
      <c r="T43" s="37"/>
      <c r="U43" s="38"/>
      <c r="V43" s="36"/>
      <c r="W43" s="37"/>
      <c r="X43" s="38"/>
      <c r="Y43" s="36"/>
      <c r="Z43" s="37"/>
      <c r="AA43" s="38"/>
      <c r="AB43" s="36"/>
      <c r="AC43" s="37"/>
      <c r="AD43" s="38"/>
      <c r="AE43" s="36"/>
      <c r="AF43" s="37"/>
      <c r="AG43" s="38"/>
      <c r="AH43" s="36"/>
      <c r="AI43" s="37"/>
      <c r="AJ43" s="38"/>
    </row>
    <row r="44" spans="1:36" ht="30.75" customHeight="1" x14ac:dyDescent="0.2">
      <c r="A44" s="179" t="s">
        <v>23</v>
      </c>
      <c r="B44" s="180"/>
      <c r="C44" s="181" t="s">
        <v>25</v>
      </c>
      <c r="D44" s="182"/>
      <c r="E44" s="183"/>
      <c r="F44" s="184" t="s">
        <v>5</v>
      </c>
      <c r="G44" s="185">
        <v>471000</v>
      </c>
      <c r="H44" s="186"/>
      <c r="I44" s="160">
        <v>36000</v>
      </c>
      <c r="J44" s="170">
        <v>0.23980000000000001</v>
      </c>
      <c r="K44" s="171"/>
      <c r="L44" s="197">
        <f>SUM(G44*J44)</f>
        <v>112945.8</v>
      </c>
      <c r="M44" s="170">
        <v>0.23</v>
      </c>
      <c r="N44" s="171"/>
      <c r="O44" s="197">
        <f>SUM(G44*M44)</f>
        <v>108330</v>
      </c>
      <c r="P44" s="170">
        <v>0.22</v>
      </c>
      <c r="Q44" s="171"/>
      <c r="R44" s="239">
        <f>SUM(G44*P44)</f>
        <v>103620</v>
      </c>
      <c r="S44" s="170">
        <v>0.28000000000000003</v>
      </c>
      <c r="T44" s="171"/>
      <c r="U44" s="197">
        <f>SUM(G44*S44)</f>
        <v>131880</v>
      </c>
      <c r="V44" s="170">
        <v>0.28000000000000003</v>
      </c>
      <c r="W44" s="171"/>
      <c r="X44" s="197">
        <f>SUM(G44*V44)</f>
        <v>131880</v>
      </c>
      <c r="Y44" s="293" t="s">
        <v>80</v>
      </c>
      <c r="Z44" s="294"/>
      <c r="AA44" s="197"/>
      <c r="AB44" s="242" t="s">
        <v>80</v>
      </c>
      <c r="AC44" s="171"/>
      <c r="AD44" s="197"/>
      <c r="AE44" s="170">
        <v>0.44400000000000001</v>
      </c>
      <c r="AF44" s="171"/>
      <c r="AG44" s="197">
        <f>SUM(G44*AE44)</f>
        <v>209124</v>
      </c>
      <c r="AH44" s="242" t="s">
        <v>80</v>
      </c>
      <c r="AI44" s="243"/>
      <c r="AJ44" s="197"/>
    </row>
    <row r="45" spans="1:36" ht="26.25" customHeight="1" x14ac:dyDescent="0.2">
      <c r="A45" s="113"/>
      <c r="B45" s="114"/>
      <c r="C45" s="115" t="s">
        <v>26</v>
      </c>
      <c r="D45" s="116"/>
      <c r="E45" s="117"/>
      <c r="F45" s="119"/>
      <c r="G45" s="187"/>
      <c r="H45" s="188"/>
      <c r="I45" s="169"/>
      <c r="J45" s="172"/>
      <c r="K45" s="173"/>
      <c r="L45" s="151"/>
      <c r="M45" s="172"/>
      <c r="N45" s="173"/>
      <c r="O45" s="151"/>
      <c r="P45" s="172"/>
      <c r="Q45" s="173"/>
      <c r="R45" s="108"/>
      <c r="S45" s="172"/>
      <c r="T45" s="173"/>
      <c r="U45" s="151"/>
      <c r="V45" s="172"/>
      <c r="W45" s="173"/>
      <c r="X45" s="151"/>
      <c r="Y45" s="295"/>
      <c r="Z45" s="296"/>
      <c r="AA45" s="151"/>
      <c r="AB45" s="172"/>
      <c r="AC45" s="173"/>
      <c r="AD45" s="151"/>
      <c r="AE45" s="172"/>
      <c r="AF45" s="173"/>
      <c r="AG45" s="151"/>
      <c r="AH45" s="244"/>
      <c r="AI45" s="245"/>
      <c r="AJ45" s="151"/>
    </row>
    <row r="46" spans="1:36" ht="10.5" customHeight="1" thickBot="1" x14ac:dyDescent="0.25">
      <c r="A46" s="42"/>
      <c r="B46" s="28"/>
      <c r="C46" s="29"/>
      <c r="D46" s="30"/>
      <c r="E46" s="31"/>
      <c r="F46" s="43"/>
      <c r="G46" s="44"/>
      <c r="H46" s="45"/>
      <c r="I46" s="35"/>
      <c r="J46" s="36"/>
      <c r="K46" s="37"/>
      <c r="L46" s="38"/>
      <c r="M46" s="36"/>
      <c r="N46" s="37"/>
      <c r="O46" s="38"/>
      <c r="P46" s="36"/>
      <c r="Q46" s="37"/>
      <c r="R46" s="38"/>
      <c r="S46" s="36"/>
      <c r="T46" s="37"/>
      <c r="U46" s="38"/>
      <c r="V46" s="36"/>
      <c r="W46" s="37"/>
      <c r="X46" s="38"/>
      <c r="Y46" s="36"/>
      <c r="Z46" s="37"/>
      <c r="AA46" s="38"/>
      <c r="AB46" s="36"/>
      <c r="AC46" s="37"/>
      <c r="AD46" s="38"/>
      <c r="AE46" s="36"/>
      <c r="AF46" s="37"/>
      <c r="AG46" s="38"/>
      <c r="AH46" s="36"/>
      <c r="AI46" s="37"/>
      <c r="AJ46" s="38"/>
    </row>
    <row r="47" spans="1:36" ht="32.25" customHeight="1" thickBot="1" x14ac:dyDescent="0.25">
      <c r="A47" s="179" t="s">
        <v>37</v>
      </c>
      <c r="B47" s="180"/>
      <c r="C47" s="157" t="s">
        <v>57</v>
      </c>
      <c r="D47" s="158"/>
      <c r="E47" s="159"/>
      <c r="F47" s="39" t="s">
        <v>5</v>
      </c>
      <c r="G47" s="193">
        <v>38100</v>
      </c>
      <c r="H47" s="194"/>
      <c r="I47" s="160">
        <v>10000</v>
      </c>
      <c r="J47" s="162">
        <v>0.2298</v>
      </c>
      <c r="K47" s="163"/>
      <c r="L47" s="61">
        <f>SUM(G47*J47)</f>
        <v>8755.380000000001</v>
      </c>
      <c r="M47" s="162">
        <v>0.23</v>
      </c>
      <c r="N47" s="163"/>
      <c r="O47" s="61">
        <f>SUM(G47*M47)</f>
        <v>8763</v>
      </c>
      <c r="P47" s="257" t="s">
        <v>80</v>
      </c>
      <c r="Q47" s="163"/>
      <c r="R47" s="61"/>
      <c r="S47" s="252" t="s">
        <v>80</v>
      </c>
      <c r="T47" s="253"/>
      <c r="U47" s="61"/>
      <c r="V47" s="162">
        <v>0.38</v>
      </c>
      <c r="W47" s="163"/>
      <c r="X47" s="61">
        <f>SUM(G47*V47)</f>
        <v>14478</v>
      </c>
      <c r="Y47" s="257" t="s">
        <v>80</v>
      </c>
      <c r="Z47" s="253"/>
      <c r="AA47" s="61"/>
      <c r="AB47" s="257" t="s">
        <v>80</v>
      </c>
      <c r="AC47" s="253"/>
      <c r="AD47" s="61"/>
      <c r="AE47" s="162">
        <v>0.53300000000000003</v>
      </c>
      <c r="AF47" s="163"/>
      <c r="AG47" s="61">
        <f>SUM(G47*AE47)</f>
        <v>20307.300000000003</v>
      </c>
      <c r="AH47" s="257" t="s">
        <v>80</v>
      </c>
      <c r="AI47" s="253"/>
      <c r="AJ47" s="61"/>
    </row>
    <row r="48" spans="1:36" ht="44.25" customHeight="1" thickBot="1" x14ac:dyDescent="0.25">
      <c r="A48" s="111"/>
      <c r="B48" s="112"/>
      <c r="C48" s="115" t="s">
        <v>51</v>
      </c>
      <c r="D48" s="116"/>
      <c r="E48" s="117"/>
      <c r="F48" s="27" t="s">
        <v>5</v>
      </c>
      <c r="G48" s="187">
        <v>38100</v>
      </c>
      <c r="H48" s="188"/>
      <c r="I48" s="161"/>
      <c r="J48" s="164">
        <v>0.28000000000000003</v>
      </c>
      <c r="K48" s="165"/>
      <c r="L48" s="61">
        <f>SUM(G48*J48)</f>
        <v>10668.000000000002</v>
      </c>
      <c r="M48" s="164">
        <v>0.35</v>
      </c>
      <c r="N48" s="165"/>
      <c r="O48" s="61">
        <f>SUM(G48*M48)</f>
        <v>13335</v>
      </c>
      <c r="P48" s="257" t="s">
        <v>80</v>
      </c>
      <c r="Q48" s="163"/>
      <c r="R48" s="61"/>
      <c r="S48" s="254" t="s">
        <v>80</v>
      </c>
      <c r="T48" s="255"/>
      <c r="U48" s="61"/>
      <c r="V48" s="256" t="s">
        <v>80</v>
      </c>
      <c r="W48" s="255"/>
      <c r="X48" s="61"/>
      <c r="Y48" s="256" t="s">
        <v>80</v>
      </c>
      <c r="Z48" s="255"/>
      <c r="AA48" s="61"/>
      <c r="AB48" s="256" t="s">
        <v>80</v>
      </c>
      <c r="AC48" s="255"/>
      <c r="AD48" s="61"/>
      <c r="AE48" s="164">
        <v>0.65800000000000003</v>
      </c>
      <c r="AF48" s="165"/>
      <c r="AG48" s="61">
        <f>SUM(G48*AE48)</f>
        <v>25069.800000000003</v>
      </c>
      <c r="AH48" s="256" t="s">
        <v>80</v>
      </c>
      <c r="AI48" s="255"/>
      <c r="AJ48" s="61"/>
    </row>
    <row r="49" spans="1:36" ht="30.75" customHeight="1" thickBot="1" x14ac:dyDescent="0.25">
      <c r="A49" s="111"/>
      <c r="B49" s="112"/>
      <c r="C49" s="190" t="s">
        <v>55</v>
      </c>
      <c r="D49" s="191"/>
      <c r="E49" s="192"/>
      <c r="F49" s="41" t="s">
        <v>52</v>
      </c>
      <c r="G49" s="58">
        <v>38100</v>
      </c>
      <c r="H49" s="40"/>
      <c r="I49" s="161"/>
      <c r="J49" s="164">
        <v>0.38</v>
      </c>
      <c r="K49" s="165"/>
      <c r="L49" s="61">
        <f>SUM(G49*J49)</f>
        <v>14478</v>
      </c>
      <c r="M49" s="164">
        <v>0.35</v>
      </c>
      <c r="N49" s="165"/>
      <c r="O49" s="61">
        <f>SUM(G49*M49)</f>
        <v>13335</v>
      </c>
      <c r="P49" s="257" t="s">
        <v>80</v>
      </c>
      <c r="Q49" s="163"/>
      <c r="R49" s="61"/>
      <c r="S49" s="256" t="s">
        <v>80</v>
      </c>
      <c r="T49" s="255"/>
      <c r="U49" s="61"/>
      <c r="V49" s="164">
        <v>0.2</v>
      </c>
      <c r="W49" s="165"/>
      <c r="X49" s="61">
        <f>SUM(G49*V49)</f>
        <v>7620</v>
      </c>
      <c r="Y49" s="256" t="s">
        <v>80</v>
      </c>
      <c r="Z49" s="255"/>
      <c r="AA49" s="61"/>
      <c r="AB49" s="256" t="s">
        <v>80</v>
      </c>
      <c r="AC49" s="255"/>
      <c r="AD49" s="61"/>
      <c r="AE49" s="164">
        <v>0.214</v>
      </c>
      <c r="AF49" s="165"/>
      <c r="AG49" s="61">
        <f>SUM(G49*AE49)</f>
        <v>8153.4</v>
      </c>
      <c r="AH49" s="256" t="s">
        <v>80</v>
      </c>
      <c r="AI49" s="255"/>
      <c r="AJ49" s="61"/>
    </row>
    <row r="50" spans="1:36" ht="36.75" customHeight="1" x14ac:dyDescent="0.2">
      <c r="A50" s="176" t="s">
        <v>56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8"/>
      <c r="L50" s="97">
        <f>SUM(L47:L49)</f>
        <v>33901.380000000005</v>
      </c>
      <c r="M50" s="88" t="s">
        <v>70</v>
      </c>
      <c r="N50" s="89"/>
      <c r="O50" s="61">
        <f>SUM(O47:O49)</f>
        <v>35433</v>
      </c>
      <c r="P50" s="248" t="s">
        <v>70</v>
      </c>
      <c r="Q50" s="249"/>
      <c r="R50" s="61"/>
      <c r="S50" s="250" t="s">
        <v>70</v>
      </c>
      <c r="T50" s="251"/>
      <c r="U50" s="61"/>
      <c r="V50" s="82"/>
      <c r="W50" s="82"/>
      <c r="X50" s="61"/>
      <c r="Y50" s="82"/>
      <c r="Z50" s="82"/>
      <c r="AA50" s="61"/>
      <c r="AB50" s="82"/>
      <c r="AC50" s="82"/>
      <c r="AD50" s="61"/>
      <c r="AE50" s="235" t="s">
        <v>70</v>
      </c>
      <c r="AF50" s="236"/>
      <c r="AG50" s="61">
        <f>SUM(AG47:AG49)</f>
        <v>53530.500000000007</v>
      </c>
      <c r="AH50" s="82"/>
      <c r="AI50" s="82"/>
      <c r="AJ50" s="61"/>
    </row>
  </sheetData>
  <sheetProtection algorithmName="SHA-512" hashValue="ffPyZ5BIZwawyo6nmamFta7cbkqv54Mv6o1MhVoVez0hN+wtEdwoXEmykVX0PgUSiu8XDnBmQf+2syyiNMLpSg==" saltValue="jraVueoOUnwIdHS4GV26Aw==" spinCount="100000" sheet="1" objects="1" scenarios="1" selectLockedCells="1" selectUnlockedCells="1"/>
  <mergeCells count="412">
    <mergeCell ref="S9:T10"/>
    <mergeCell ref="S16:T17"/>
    <mergeCell ref="S20:T21"/>
    <mergeCell ref="AE50:AF50"/>
    <mergeCell ref="AA30:AB30"/>
    <mergeCell ref="AE30:AF30"/>
    <mergeCell ref="AH30:AI30"/>
    <mergeCell ref="AH44:AI45"/>
    <mergeCell ref="AJ44:AJ45"/>
    <mergeCell ref="AH47:AI47"/>
    <mergeCell ref="AH48:AI48"/>
    <mergeCell ref="AH49:AI49"/>
    <mergeCell ref="AH32:AI33"/>
    <mergeCell ref="AJ32:AJ33"/>
    <mergeCell ref="AH36:AI36"/>
    <mergeCell ref="AJ36:AJ37"/>
    <mergeCell ref="AH37:AI37"/>
    <mergeCell ref="AH38:AI39"/>
    <mergeCell ref="AJ38:AJ39"/>
    <mergeCell ref="AH41:AI42"/>
    <mergeCell ref="AJ41:AJ42"/>
    <mergeCell ref="AE44:AF45"/>
    <mergeCell ref="AG44:AG45"/>
    <mergeCell ref="AE47:AF47"/>
    <mergeCell ref="AE48:AF48"/>
    <mergeCell ref="AE49:AF49"/>
    <mergeCell ref="AH1:AJ3"/>
    <mergeCell ref="AH4:AI4"/>
    <mergeCell ref="AJ4:AJ5"/>
    <mergeCell ref="AH5:AI5"/>
    <mergeCell ref="AH6:AI7"/>
    <mergeCell ref="AJ6:AJ7"/>
    <mergeCell ref="AH9:AI9"/>
    <mergeCell ref="AH10:AI10"/>
    <mergeCell ref="AH13:AI14"/>
    <mergeCell ref="AJ13:AJ14"/>
    <mergeCell ref="AH16:AI16"/>
    <mergeCell ref="AH17:AI17"/>
    <mergeCell ref="AH20:AI20"/>
    <mergeCell ref="AH21:AI21"/>
    <mergeCell ref="AH24:AI25"/>
    <mergeCell ref="AJ24:AJ25"/>
    <mergeCell ref="AH27:AI28"/>
    <mergeCell ref="AJ27:AJ28"/>
    <mergeCell ref="AH29:AI29"/>
    <mergeCell ref="AE32:AF33"/>
    <mergeCell ref="AG32:AG33"/>
    <mergeCell ref="AE36:AF36"/>
    <mergeCell ref="AG36:AG37"/>
    <mergeCell ref="AE37:AF37"/>
    <mergeCell ref="AE38:AF39"/>
    <mergeCell ref="AG38:AG39"/>
    <mergeCell ref="AE41:AF42"/>
    <mergeCell ref="AG41:AG42"/>
    <mergeCell ref="AB44:AC45"/>
    <mergeCell ref="AD44:AD45"/>
    <mergeCell ref="AB47:AC47"/>
    <mergeCell ref="AD36:AD37"/>
    <mergeCell ref="AB37:AC37"/>
    <mergeCell ref="AB38:AC39"/>
    <mergeCell ref="AD38:AD39"/>
    <mergeCell ref="AB41:AC42"/>
    <mergeCell ref="AD41:AD42"/>
    <mergeCell ref="AB48:AC48"/>
    <mergeCell ref="AB49:AC49"/>
    <mergeCell ref="AE1:AG3"/>
    <mergeCell ref="AE4:AF4"/>
    <mergeCell ref="AG4:AG5"/>
    <mergeCell ref="AE5:AF5"/>
    <mergeCell ref="AE6:AF7"/>
    <mergeCell ref="AG6:AG7"/>
    <mergeCell ref="AE9:AF9"/>
    <mergeCell ref="AE10:AF10"/>
    <mergeCell ref="AE13:AF14"/>
    <mergeCell ref="AG13:AG14"/>
    <mergeCell ref="AE16:AF16"/>
    <mergeCell ref="AE17:AF17"/>
    <mergeCell ref="AE20:AF20"/>
    <mergeCell ref="AE21:AF21"/>
    <mergeCell ref="AE24:AF25"/>
    <mergeCell ref="AG24:AG25"/>
    <mergeCell ref="AE27:AF28"/>
    <mergeCell ref="AG27:AG28"/>
    <mergeCell ref="AE29:AF29"/>
    <mergeCell ref="AB32:AC33"/>
    <mergeCell ref="AD32:AD33"/>
    <mergeCell ref="AB36:AC36"/>
    <mergeCell ref="Y44:Z45"/>
    <mergeCell ref="AA44:AA45"/>
    <mergeCell ref="Y47:Z47"/>
    <mergeCell ref="Y48:Z48"/>
    <mergeCell ref="Y49:Z49"/>
    <mergeCell ref="AB1:AD3"/>
    <mergeCell ref="AB4:AC4"/>
    <mergeCell ref="AD4:AD5"/>
    <mergeCell ref="AB5:AC5"/>
    <mergeCell ref="AB6:AC7"/>
    <mergeCell ref="AD6:AD7"/>
    <mergeCell ref="AB9:AC9"/>
    <mergeCell ref="AB10:AC10"/>
    <mergeCell ref="AB13:AC14"/>
    <mergeCell ref="AD13:AD14"/>
    <mergeCell ref="AB16:AC16"/>
    <mergeCell ref="AB17:AC17"/>
    <mergeCell ref="AB20:AC20"/>
    <mergeCell ref="AB21:AC21"/>
    <mergeCell ref="AB24:AC25"/>
    <mergeCell ref="AD24:AD25"/>
    <mergeCell ref="AB27:AC28"/>
    <mergeCell ref="AD27:AD28"/>
    <mergeCell ref="AB29:AC29"/>
    <mergeCell ref="Y32:Z33"/>
    <mergeCell ref="AA32:AA33"/>
    <mergeCell ref="Y36:Z36"/>
    <mergeCell ref="AA36:AA37"/>
    <mergeCell ref="Y37:Z37"/>
    <mergeCell ref="Y38:Z39"/>
    <mergeCell ref="AA38:AA39"/>
    <mergeCell ref="Y41:Z42"/>
    <mergeCell ref="AA41:AA42"/>
    <mergeCell ref="V44:W45"/>
    <mergeCell ref="X44:X45"/>
    <mergeCell ref="V47:W47"/>
    <mergeCell ref="V48:W48"/>
    <mergeCell ref="V49:W49"/>
    <mergeCell ref="Y1:AA3"/>
    <mergeCell ref="Y4:Z4"/>
    <mergeCell ref="AA4:AA5"/>
    <mergeCell ref="Y5:Z5"/>
    <mergeCell ref="Y6:Z7"/>
    <mergeCell ref="AA6:AA7"/>
    <mergeCell ref="Y9:Z9"/>
    <mergeCell ref="Y10:Z10"/>
    <mergeCell ref="Y13:Z14"/>
    <mergeCell ref="AA13:AA14"/>
    <mergeCell ref="Y16:Z16"/>
    <mergeCell ref="Y17:Z17"/>
    <mergeCell ref="Y20:Z20"/>
    <mergeCell ref="Y21:Z21"/>
    <mergeCell ref="Y24:Z25"/>
    <mergeCell ref="AA24:AA25"/>
    <mergeCell ref="Y27:Z28"/>
    <mergeCell ref="AA27:AA28"/>
    <mergeCell ref="Y29:Z29"/>
    <mergeCell ref="V32:W33"/>
    <mergeCell ref="X32:X33"/>
    <mergeCell ref="V36:W36"/>
    <mergeCell ref="X36:X37"/>
    <mergeCell ref="V37:W37"/>
    <mergeCell ref="V38:W39"/>
    <mergeCell ref="X38:X39"/>
    <mergeCell ref="V41:W42"/>
    <mergeCell ref="X41:X42"/>
    <mergeCell ref="V16:W16"/>
    <mergeCell ref="V17:W17"/>
    <mergeCell ref="V20:W20"/>
    <mergeCell ref="V21:W21"/>
    <mergeCell ref="V24:W25"/>
    <mergeCell ref="X24:X25"/>
    <mergeCell ref="V27:W28"/>
    <mergeCell ref="X27:X28"/>
    <mergeCell ref="V29:W29"/>
    <mergeCell ref="V1:X3"/>
    <mergeCell ref="V4:W4"/>
    <mergeCell ref="X4:X5"/>
    <mergeCell ref="V5:W5"/>
    <mergeCell ref="V6:W7"/>
    <mergeCell ref="X6:X7"/>
    <mergeCell ref="V9:W9"/>
    <mergeCell ref="V10:W10"/>
    <mergeCell ref="V13:W14"/>
    <mergeCell ref="X13:X14"/>
    <mergeCell ref="M1:O3"/>
    <mergeCell ref="P1:R3"/>
    <mergeCell ref="S1:U3"/>
    <mergeCell ref="M11:N11"/>
    <mergeCell ref="P11:Q11"/>
    <mergeCell ref="S11:T11"/>
    <mergeCell ref="J1:L3"/>
    <mergeCell ref="A3:I3"/>
    <mergeCell ref="A1:I2"/>
    <mergeCell ref="J4:K4"/>
    <mergeCell ref="J5:K5"/>
    <mergeCell ref="L4:L5"/>
    <mergeCell ref="C7:E7"/>
    <mergeCell ref="A6:B7"/>
    <mergeCell ref="C6:E6"/>
    <mergeCell ref="F6:F7"/>
    <mergeCell ref="J6:K7"/>
    <mergeCell ref="A9:B11"/>
    <mergeCell ref="G9:H9"/>
    <mergeCell ref="J9:K9"/>
    <mergeCell ref="G10:H10"/>
    <mergeCell ref="J10:K10"/>
    <mergeCell ref="C9:E9"/>
    <mergeCell ref="C10:E10"/>
    <mergeCell ref="S18:T18"/>
    <mergeCell ref="M22:N22"/>
    <mergeCell ref="P22:Q22"/>
    <mergeCell ref="S22:T22"/>
    <mergeCell ref="M23:U23"/>
    <mergeCell ref="M31:U31"/>
    <mergeCell ref="U27:U28"/>
    <mergeCell ref="S29:T29"/>
    <mergeCell ref="S30:T30"/>
    <mergeCell ref="R24:R25"/>
    <mergeCell ref="P27:Q28"/>
    <mergeCell ref="R27:R28"/>
    <mergeCell ref="P29:Q29"/>
    <mergeCell ref="P30:Q30"/>
    <mergeCell ref="P50:Q50"/>
    <mergeCell ref="S50:T50"/>
    <mergeCell ref="S47:T47"/>
    <mergeCell ref="S48:T48"/>
    <mergeCell ref="S49:T49"/>
    <mergeCell ref="S38:T39"/>
    <mergeCell ref="U38:U39"/>
    <mergeCell ref="S41:T42"/>
    <mergeCell ref="U41:U42"/>
    <mergeCell ref="S44:T45"/>
    <mergeCell ref="U44:U45"/>
    <mergeCell ref="P44:Q45"/>
    <mergeCell ref="R44:R45"/>
    <mergeCell ref="P47:Q47"/>
    <mergeCell ref="P48:Q48"/>
    <mergeCell ref="P49:Q49"/>
    <mergeCell ref="P38:Q39"/>
    <mergeCell ref="R38:R39"/>
    <mergeCell ref="P41:Q42"/>
    <mergeCell ref="R41:R42"/>
    <mergeCell ref="S32:T33"/>
    <mergeCell ref="U32:U33"/>
    <mergeCell ref="S36:T36"/>
    <mergeCell ref="U36:U37"/>
    <mergeCell ref="S37:T37"/>
    <mergeCell ref="S4:T4"/>
    <mergeCell ref="U4:U5"/>
    <mergeCell ref="S5:T5"/>
    <mergeCell ref="S6:T7"/>
    <mergeCell ref="U6:U7"/>
    <mergeCell ref="S13:T14"/>
    <mergeCell ref="U13:U14"/>
    <mergeCell ref="S24:T25"/>
    <mergeCell ref="U24:U25"/>
    <mergeCell ref="S27:T28"/>
    <mergeCell ref="F34:U34"/>
    <mergeCell ref="P36:Q36"/>
    <mergeCell ref="R36:R37"/>
    <mergeCell ref="R32:R33"/>
    <mergeCell ref="P4:Q4"/>
    <mergeCell ref="R4:R5"/>
    <mergeCell ref="P5:Q5"/>
    <mergeCell ref="P6:Q7"/>
    <mergeCell ref="R6:R7"/>
    <mergeCell ref="P9:Q9"/>
    <mergeCell ref="P10:Q10"/>
    <mergeCell ref="P13:Q14"/>
    <mergeCell ref="R13:R14"/>
    <mergeCell ref="P16:Q16"/>
    <mergeCell ref="P17:Q17"/>
    <mergeCell ref="P20:Q20"/>
    <mergeCell ref="P21:Q21"/>
    <mergeCell ref="P24:Q25"/>
    <mergeCell ref="P37:Q37"/>
    <mergeCell ref="P18:Q18"/>
    <mergeCell ref="M41:N42"/>
    <mergeCell ref="O41:O42"/>
    <mergeCell ref="M44:N45"/>
    <mergeCell ref="O44:O45"/>
    <mergeCell ref="M47:N47"/>
    <mergeCell ref="M48:N48"/>
    <mergeCell ref="M49:N49"/>
    <mergeCell ref="M29:N29"/>
    <mergeCell ref="M30:N30"/>
    <mergeCell ref="M32:N33"/>
    <mergeCell ref="O32:O33"/>
    <mergeCell ref="M36:N36"/>
    <mergeCell ref="O36:O37"/>
    <mergeCell ref="M37:N37"/>
    <mergeCell ref="M38:N39"/>
    <mergeCell ref="O38:O39"/>
    <mergeCell ref="P32:Q33"/>
    <mergeCell ref="M16:N16"/>
    <mergeCell ref="M17:N17"/>
    <mergeCell ref="M20:N20"/>
    <mergeCell ref="M21:N21"/>
    <mergeCell ref="M24:N25"/>
    <mergeCell ref="O24:O25"/>
    <mergeCell ref="M27:N28"/>
    <mergeCell ref="O27:O28"/>
    <mergeCell ref="M4:N4"/>
    <mergeCell ref="O4:O5"/>
    <mergeCell ref="M5:N5"/>
    <mergeCell ref="M6:N7"/>
    <mergeCell ref="O6:O7"/>
    <mergeCell ref="M9:N9"/>
    <mergeCell ref="M10:N10"/>
    <mergeCell ref="M13:N14"/>
    <mergeCell ref="O13:O14"/>
    <mergeCell ref="M18:N18"/>
    <mergeCell ref="A4:B4"/>
    <mergeCell ref="C4:E4"/>
    <mergeCell ref="A5:B5"/>
    <mergeCell ref="C5:E5"/>
    <mergeCell ref="G4:H5"/>
    <mergeCell ref="F4:F5"/>
    <mergeCell ref="A19:L19"/>
    <mergeCell ref="F22:K22"/>
    <mergeCell ref="G24:H25"/>
    <mergeCell ref="I24:I25"/>
    <mergeCell ref="A23:L23"/>
    <mergeCell ref="J16:K16"/>
    <mergeCell ref="J17:K17"/>
    <mergeCell ref="A16:B18"/>
    <mergeCell ref="G16:H16"/>
    <mergeCell ref="G6:H7"/>
    <mergeCell ref="I6:I7"/>
    <mergeCell ref="L6:L7"/>
    <mergeCell ref="G17:H17"/>
    <mergeCell ref="C13:E13"/>
    <mergeCell ref="A13:B14"/>
    <mergeCell ref="C14:E14"/>
    <mergeCell ref="G13:H14"/>
    <mergeCell ref="I13:I14"/>
    <mergeCell ref="L44:L45"/>
    <mergeCell ref="C45:E45"/>
    <mergeCell ref="L32:L33"/>
    <mergeCell ref="C33:E33"/>
    <mergeCell ref="L38:L39"/>
    <mergeCell ref="F27:F28"/>
    <mergeCell ref="G27:H28"/>
    <mergeCell ref="I27:I28"/>
    <mergeCell ref="J27:K28"/>
    <mergeCell ref="L27:L28"/>
    <mergeCell ref="J29:K29"/>
    <mergeCell ref="A31:L31"/>
    <mergeCell ref="G38:H39"/>
    <mergeCell ref="I38:I39"/>
    <mergeCell ref="C28:E28"/>
    <mergeCell ref="A27:B30"/>
    <mergeCell ref="L41:L42"/>
    <mergeCell ref="I30:K30"/>
    <mergeCell ref="G32:H33"/>
    <mergeCell ref="I32:I33"/>
    <mergeCell ref="C27:E27"/>
    <mergeCell ref="A35:L35"/>
    <mergeCell ref="G37:H37"/>
    <mergeCell ref="A50:K50"/>
    <mergeCell ref="A44:B45"/>
    <mergeCell ref="C44:E44"/>
    <mergeCell ref="F44:F45"/>
    <mergeCell ref="G44:H45"/>
    <mergeCell ref="I44:I45"/>
    <mergeCell ref="J44:K45"/>
    <mergeCell ref="C42:E42"/>
    <mergeCell ref="A36:B36"/>
    <mergeCell ref="A47:B49"/>
    <mergeCell ref="C39:E39"/>
    <mergeCell ref="G48:H48"/>
    <mergeCell ref="C38:E38"/>
    <mergeCell ref="F38:F39"/>
    <mergeCell ref="A41:B42"/>
    <mergeCell ref="C41:E41"/>
    <mergeCell ref="F41:F42"/>
    <mergeCell ref="G41:H42"/>
    <mergeCell ref="C49:E49"/>
    <mergeCell ref="G47:H47"/>
    <mergeCell ref="J38:K39"/>
    <mergeCell ref="A38:B39"/>
    <mergeCell ref="A37:B37"/>
    <mergeCell ref="J37:K37"/>
    <mergeCell ref="F13:F14"/>
    <mergeCell ref="J13:K14"/>
    <mergeCell ref="A12:L12"/>
    <mergeCell ref="A15:L15"/>
    <mergeCell ref="C16:E17"/>
    <mergeCell ref="C11:K11"/>
    <mergeCell ref="L13:L14"/>
    <mergeCell ref="C48:E48"/>
    <mergeCell ref="C36:E36"/>
    <mergeCell ref="G36:H36"/>
    <mergeCell ref="J36:K36"/>
    <mergeCell ref="C37:E37"/>
    <mergeCell ref="C47:E47"/>
    <mergeCell ref="I47:I49"/>
    <mergeCell ref="J47:K47"/>
    <mergeCell ref="J48:K48"/>
    <mergeCell ref="J49:K49"/>
    <mergeCell ref="F18:K18"/>
    <mergeCell ref="I41:I42"/>
    <mergeCell ref="J41:K42"/>
    <mergeCell ref="J20:K20"/>
    <mergeCell ref="G21:H21"/>
    <mergeCell ref="J21:K21"/>
    <mergeCell ref="J32:K33"/>
    <mergeCell ref="C18:E18"/>
    <mergeCell ref="L24:L25"/>
    <mergeCell ref="L36:L37"/>
    <mergeCell ref="A32:B33"/>
    <mergeCell ref="C32:E32"/>
    <mergeCell ref="F32:F33"/>
    <mergeCell ref="C29:E29"/>
    <mergeCell ref="G29:H29"/>
    <mergeCell ref="C24:E24"/>
    <mergeCell ref="F24:F25"/>
    <mergeCell ref="J24:K25"/>
    <mergeCell ref="A20:B22"/>
    <mergeCell ref="C20:E21"/>
    <mergeCell ref="C25:E25"/>
    <mergeCell ref="C22:E22"/>
    <mergeCell ref="A24:B25"/>
    <mergeCell ref="G20:H20"/>
  </mergeCells>
  <phoneticPr fontId="3" type="noConversion"/>
  <printOptions horizontalCentered="1" verticalCentered="1"/>
  <pageMargins left="0.25" right="0.25" top="0.5" bottom="0.5" header="0.3" footer="0.3"/>
  <pageSetup paperSize="5" scale="46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4" sqref="C1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Patsi Shandera</cp:lastModifiedBy>
  <cp:lastPrinted>2021-12-02T22:57:22Z</cp:lastPrinted>
  <dcterms:created xsi:type="dcterms:W3CDTF">2004-02-18T15:49:16Z</dcterms:created>
  <dcterms:modified xsi:type="dcterms:W3CDTF">2021-12-07T21:38:42Z</dcterms:modified>
</cp:coreProperties>
</file>