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 Temporary Files\23-203 - 2023 Spring-Fall Planting\Tab 5 - Bids Received\"/>
    </mc:Choice>
  </mc:AlternateContent>
  <xr:revisionPtr revIDLastSave="0" documentId="13_ncr:1_{FBE50859-C79F-460F-9BD8-C7F5D2E0AC40}" xr6:coauthVersionLast="47" xr6:coauthVersionMax="47" xr10:uidLastSave="{00000000-0000-0000-0000-000000000000}"/>
  <bookViews>
    <workbookView xWindow="-110" yWindow="-110" windowWidth="17020" windowHeight="10120" xr2:uid="{84CCE48F-A6DD-47AD-9AE6-9DDE45769B9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N47" i="1"/>
  <c r="Q47" i="1"/>
  <c r="T47" i="1"/>
  <c r="W47" i="1"/>
  <c r="Z47" i="1"/>
  <c r="Z49" i="1" s="1"/>
  <c r="AC47" i="1"/>
  <c r="AC49" i="1" s="1"/>
  <c r="AF47" i="1"/>
  <c r="AF49" i="1" s="1"/>
  <c r="AI47" i="1"/>
  <c r="AL47" i="1"/>
  <c r="AO47" i="1"/>
  <c r="K49" i="1"/>
  <c r="N49" i="1"/>
  <c r="Q49" i="1"/>
  <c r="T49" i="1"/>
  <c r="W49" i="1"/>
  <c r="AI49" i="1"/>
  <c r="AL49" i="1"/>
  <c r="AO49" i="1"/>
  <c r="K50" i="1"/>
  <c r="K52" i="1" s="1"/>
  <c r="N50" i="1"/>
  <c r="N52" i="1" s="1"/>
  <c r="Q50" i="1"/>
  <c r="T50" i="1"/>
  <c r="W50" i="1"/>
  <c r="Z50" i="1"/>
  <c r="AC50" i="1"/>
  <c r="AF50" i="1"/>
  <c r="AF52" i="1" s="1"/>
  <c r="AI50" i="1"/>
  <c r="AI52" i="1" s="1"/>
  <c r="AL50" i="1"/>
  <c r="AL52" i="1" s="1"/>
  <c r="AO50" i="1"/>
  <c r="Q52" i="1"/>
  <c r="T52" i="1"/>
  <c r="W52" i="1"/>
  <c r="Z52" i="1"/>
  <c r="AC52" i="1"/>
  <c r="AO52" i="1"/>
  <c r="K53" i="1"/>
  <c r="N53" i="1"/>
  <c r="N55" i="1" s="1"/>
  <c r="Q53" i="1"/>
  <c r="Q55" i="1" s="1"/>
  <c r="T53" i="1"/>
  <c r="T55" i="1" s="1"/>
  <c r="W53" i="1"/>
  <c r="Z53" i="1"/>
  <c r="AC53" i="1"/>
  <c r="AF53" i="1"/>
  <c r="AI53" i="1"/>
  <c r="AL53" i="1"/>
  <c r="AL55" i="1" s="1"/>
  <c r="AO53" i="1"/>
  <c r="AO55" i="1" s="1"/>
  <c r="K55" i="1"/>
  <c r="W55" i="1"/>
  <c r="Z55" i="1"/>
  <c r="AC55" i="1"/>
  <c r="AF55" i="1"/>
  <c r="AI55" i="1"/>
  <c r="Q20" i="1"/>
  <c r="Q22" i="1" s="1"/>
  <c r="N11" i="1" l="1"/>
  <c r="AO41" i="1" l="1"/>
  <c r="AO43" i="1" s="1"/>
  <c r="AO38" i="1"/>
  <c r="AO40" i="1" s="1"/>
  <c r="AO36" i="1"/>
  <c r="AO35" i="1"/>
  <c r="AO37" i="1" s="1"/>
  <c r="AO33" i="1"/>
  <c r="AO32" i="1"/>
  <c r="AO29" i="1"/>
  <c r="AO31" i="1" s="1"/>
  <c r="AO27" i="1"/>
  <c r="AO26" i="1"/>
  <c r="AO23" i="1"/>
  <c r="AO25" i="1" s="1"/>
  <c r="AO20" i="1"/>
  <c r="AO22" i="1" s="1"/>
  <c r="AO18" i="1"/>
  <c r="AO17" i="1"/>
  <c r="AO14" i="1"/>
  <c r="AO16" i="1" s="1"/>
  <c r="AO12" i="1"/>
  <c r="AO11" i="1"/>
  <c r="AO13" i="1" s="1"/>
  <c r="AO8" i="1"/>
  <c r="AO10" i="1" s="1"/>
  <c r="AL41" i="1"/>
  <c r="AL43" i="1" s="1"/>
  <c r="AL38" i="1"/>
  <c r="AL40" i="1" s="1"/>
  <c r="AL36" i="1"/>
  <c r="AL35" i="1"/>
  <c r="AL33" i="1"/>
  <c r="AL32" i="1"/>
  <c r="AL29" i="1"/>
  <c r="AL31" i="1" s="1"/>
  <c r="AL27" i="1"/>
  <c r="AL26" i="1"/>
  <c r="AL23" i="1"/>
  <c r="AL25" i="1" s="1"/>
  <c r="AL20" i="1"/>
  <c r="AL22" i="1" s="1"/>
  <c r="AL18" i="1"/>
  <c r="AL17" i="1"/>
  <c r="AL14" i="1"/>
  <c r="AL16" i="1" s="1"/>
  <c r="AL12" i="1"/>
  <c r="AL11" i="1"/>
  <c r="AL8" i="1"/>
  <c r="AL10" i="1" s="1"/>
  <c r="AI41" i="1"/>
  <c r="AI43" i="1" s="1"/>
  <c r="AI38" i="1"/>
  <c r="AI40" i="1" s="1"/>
  <c r="AI36" i="1"/>
  <c r="AI35" i="1"/>
  <c r="AI33" i="1"/>
  <c r="AI32" i="1"/>
  <c r="AI29" i="1"/>
  <c r="AI31" i="1" s="1"/>
  <c r="AI27" i="1"/>
  <c r="AI26" i="1"/>
  <c r="AI23" i="1"/>
  <c r="AI25" i="1" s="1"/>
  <c r="AI20" i="1"/>
  <c r="AI22" i="1" s="1"/>
  <c r="AI18" i="1"/>
  <c r="AI17" i="1"/>
  <c r="AI14" i="1"/>
  <c r="AI16" i="1" s="1"/>
  <c r="AI12" i="1"/>
  <c r="AI11" i="1"/>
  <c r="AI8" i="1"/>
  <c r="AI10" i="1" s="1"/>
  <c r="AF41" i="1"/>
  <c r="AF43" i="1" s="1"/>
  <c r="AF38" i="1"/>
  <c r="AF40" i="1" s="1"/>
  <c r="AF36" i="1"/>
  <c r="AF35" i="1"/>
  <c r="AF33" i="1"/>
  <c r="AF32" i="1"/>
  <c r="AF29" i="1"/>
  <c r="AF31" i="1" s="1"/>
  <c r="AF27" i="1"/>
  <c r="AF26" i="1"/>
  <c r="AF23" i="1"/>
  <c r="AF25" i="1" s="1"/>
  <c r="AF20" i="1"/>
  <c r="AF22" i="1" s="1"/>
  <c r="AF18" i="1"/>
  <c r="AF17" i="1"/>
  <c r="AF19" i="1" s="1"/>
  <c r="AF14" i="1"/>
  <c r="AF16" i="1" s="1"/>
  <c r="AF12" i="1"/>
  <c r="AF11" i="1"/>
  <c r="AF8" i="1"/>
  <c r="AF10" i="1" s="1"/>
  <c r="AC41" i="1"/>
  <c r="AC43" i="1" s="1"/>
  <c r="AC38" i="1"/>
  <c r="AC40" i="1" s="1"/>
  <c r="AC36" i="1"/>
  <c r="AC35" i="1"/>
  <c r="AC29" i="1"/>
  <c r="AC31" i="1" s="1"/>
  <c r="AC27" i="1"/>
  <c r="AC26" i="1"/>
  <c r="AC23" i="1"/>
  <c r="AC25" i="1" s="1"/>
  <c r="AC20" i="1"/>
  <c r="AC22" i="1" s="1"/>
  <c r="AC17" i="1"/>
  <c r="AC14" i="1"/>
  <c r="AC16" i="1" s="1"/>
  <c r="AC12" i="1"/>
  <c r="AC11" i="1"/>
  <c r="AC8" i="1"/>
  <c r="AC10" i="1" s="1"/>
  <c r="Z41" i="1"/>
  <c r="Z43" i="1" s="1"/>
  <c r="Z38" i="1"/>
  <c r="Z40" i="1" s="1"/>
  <c r="Z36" i="1"/>
  <c r="Z35" i="1"/>
  <c r="Z33" i="1"/>
  <c r="Z32" i="1"/>
  <c r="Z29" i="1"/>
  <c r="Z31" i="1" s="1"/>
  <c r="Z27" i="1"/>
  <c r="Z26" i="1"/>
  <c r="Z23" i="1"/>
  <c r="Z25" i="1" s="1"/>
  <c r="Z20" i="1"/>
  <c r="Z22" i="1" s="1"/>
  <c r="Z18" i="1"/>
  <c r="Z17" i="1"/>
  <c r="Z14" i="1"/>
  <c r="Z16" i="1" s="1"/>
  <c r="Z12" i="1"/>
  <c r="Z11" i="1"/>
  <c r="Z8" i="1"/>
  <c r="Z10" i="1" s="1"/>
  <c r="W41" i="1"/>
  <c r="W43" i="1" s="1"/>
  <c r="W38" i="1"/>
  <c r="W40" i="1" s="1"/>
  <c r="W36" i="1"/>
  <c r="W35" i="1"/>
  <c r="W33" i="1"/>
  <c r="W32" i="1"/>
  <c r="W29" i="1"/>
  <c r="W31" i="1" s="1"/>
  <c r="W27" i="1"/>
  <c r="W26" i="1"/>
  <c r="W23" i="1"/>
  <c r="W25" i="1" s="1"/>
  <c r="W20" i="1"/>
  <c r="W22" i="1" s="1"/>
  <c r="W17" i="1"/>
  <c r="W14" i="1"/>
  <c r="W16" i="1" s="1"/>
  <c r="W12" i="1"/>
  <c r="W11" i="1"/>
  <c r="W13" i="1" s="1"/>
  <c r="W8" i="1"/>
  <c r="W10" i="1" s="1"/>
  <c r="T41" i="1"/>
  <c r="T43" i="1" s="1"/>
  <c r="T38" i="1"/>
  <c r="T40" i="1" s="1"/>
  <c r="T36" i="1"/>
  <c r="T35" i="1"/>
  <c r="T33" i="1"/>
  <c r="T32" i="1"/>
  <c r="T29" i="1"/>
  <c r="T31" i="1" s="1"/>
  <c r="T27" i="1"/>
  <c r="T26" i="1"/>
  <c r="T23" i="1"/>
  <c r="T25" i="1" s="1"/>
  <c r="T20" i="1"/>
  <c r="T22" i="1" s="1"/>
  <c r="T18" i="1"/>
  <c r="T17" i="1"/>
  <c r="T19" i="1" s="1"/>
  <c r="T14" i="1"/>
  <c r="T16" i="1" s="1"/>
  <c r="T12" i="1"/>
  <c r="T11" i="1"/>
  <c r="T8" i="1"/>
  <c r="T10" i="1" s="1"/>
  <c r="Q41" i="1"/>
  <c r="Q43" i="1" s="1"/>
  <c r="Q38" i="1"/>
  <c r="Q40" i="1" s="1"/>
  <c r="Q36" i="1"/>
  <c r="Q35" i="1"/>
  <c r="Q32" i="1"/>
  <c r="Q29" i="1"/>
  <c r="Q31" i="1" s="1"/>
  <c r="Q27" i="1"/>
  <c r="Q26" i="1"/>
  <c r="Q23" i="1"/>
  <c r="Q25" i="1" s="1"/>
  <c r="Q17" i="1"/>
  <c r="Q14" i="1"/>
  <c r="Q16" i="1" s="1"/>
  <c r="Q12" i="1"/>
  <c r="Q11" i="1"/>
  <c r="Q8" i="1"/>
  <c r="Q10" i="1" s="1"/>
  <c r="N41" i="1"/>
  <c r="N43" i="1" s="1"/>
  <c r="N38" i="1"/>
  <c r="N40" i="1" s="1"/>
  <c r="N36" i="1"/>
  <c r="N35" i="1"/>
  <c r="N33" i="1"/>
  <c r="N32" i="1"/>
  <c r="N29" i="1"/>
  <c r="N31" i="1" s="1"/>
  <c r="N27" i="1"/>
  <c r="N26" i="1"/>
  <c r="N23" i="1"/>
  <c r="N25" i="1" s="1"/>
  <c r="N20" i="1"/>
  <c r="N22" i="1" s="1"/>
  <c r="N18" i="1"/>
  <c r="N17" i="1"/>
  <c r="N14" i="1"/>
  <c r="N16" i="1" s="1"/>
  <c r="N12" i="1"/>
  <c r="N8" i="1"/>
  <c r="N10" i="1" s="1"/>
  <c r="K8" i="1"/>
  <c r="K11" i="1"/>
  <c r="K14" i="1"/>
  <c r="K17" i="1"/>
  <c r="K20" i="1"/>
  <c r="K22" i="1" s="1"/>
  <c r="K23" i="1"/>
  <c r="K25" i="1" s="1"/>
  <c r="K26" i="1"/>
  <c r="K27" i="1"/>
  <c r="K29" i="1"/>
  <c r="K32" i="1"/>
  <c r="K33" i="1"/>
  <c r="K35" i="1"/>
  <c r="K36" i="1"/>
  <c r="K38" i="1"/>
  <c r="K41" i="1"/>
  <c r="Q19" i="1" l="1"/>
  <c r="T13" i="1"/>
  <c r="AF37" i="1"/>
  <c r="W19" i="1"/>
  <c r="Z19" i="1"/>
  <c r="N19" i="1"/>
  <c r="Z13" i="1"/>
  <c r="AO19" i="1"/>
  <c r="N34" i="1"/>
  <c r="T34" i="1"/>
  <c r="W34" i="1"/>
  <c r="Z34" i="1"/>
  <c r="AC34" i="1"/>
  <c r="AF34" i="1"/>
  <c r="AL34" i="1"/>
  <c r="AO34" i="1"/>
  <c r="N28" i="1"/>
  <c r="T28" i="1"/>
  <c r="W28" i="1"/>
  <c r="Z28" i="1"/>
  <c r="AC28" i="1"/>
  <c r="AF28" i="1"/>
  <c r="AI28" i="1"/>
  <c r="AO28" i="1"/>
  <c r="AL37" i="1"/>
  <c r="AL28" i="1"/>
  <c r="AL19" i="1"/>
  <c r="AL13" i="1"/>
  <c r="AI37" i="1"/>
  <c r="AI34" i="1"/>
  <c r="AI19" i="1"/>
  <c r="AI13" i="1"/>
  <c r="AF13" i="1"/>
  <c r="AC37" i="1"/>
  <c r="AC19" i="1"/>
  <c r="AC13" i="1"/>
  <c r="Z37" i="1"/>
  <c r="W37" i="1"/>
  <c r="T37" i="1"/>
  <c r="Q37" i="1"/>
  <c r="Q34" i="1"/>
  <c r="Q28" i="1"/>
  <c r="Q13" i="1"/>
  <c r="N37" i="1"/>
  <c r="N13" i="1"/>
  <c r="K37" i="1"/>
  <c r="K13" i="1"/>
  <c r="K19" i="1"/>
  <c r="K28" i="1"/>
  <c r="K34" i="1"/>
  <c r="K43" i="1"/>
  <c r="K40" i="1"/>
  <c r="K31" i="1"/>
  <c r="K16" i="1"/>
  <c r="K10" i="1"/>
</calcChain>
</file>

<file path=xl/sharedStrings.xml><?xml version="1.0" encoding="utf-8"?>
<sst xmlns="http://schemas.openxmlformats.org/spreadsheetml/2006/main" count="340" uniqueCount="80">
  <si>
    <t>SUPERVISORY AREA</t>
  </si>
  <si>
    <t>PROJECT NAME AND NUMBER</t>
  </si>
  <si>
    <t>ITEM TYPE</t>
  </si>
  <si>
    <t>QUANTITY OF ITEMS</t>
  </si>
  <si>
    <t>UNIT OF MEASURE</t>
  </si>
  <si>
    <t>AMOUNT EXTENDED</t>
  </si>
  <si>
    <t>Planting</t>
  </si>
  <si>
    <t>Seedlings</t>
  </si>
  <si>
    <t>Vexar Tubes</t>
  </si>
  <si>
    <t>Herbicide - Spot Treatment</t>
  </si>
  <si>
    <t>Acres</t>
  </si>
  <si>
    <t>Herbicide - Broadcast</t>
  </si>
  <si>
    <t>TOTAL</t>
  </si>
  <si>
    <t>PRICE / ITEM</t>
  </si>
  <si>
    <t>CONTRACT NO. 23-203</t>
  </si>
  <si>
    <r>
      <t xml:space="preserve">Spring </t>
    </r>
    <r>
      <rPr>
        <b/>
        <sz val="11"/>
        <color rgb="FFFF0000"/>
        <rFont val="Arial"/>
        <family val="2"/>
      </rPr>
      <t xml:space="preserve">2023 </t>
    </r>
    <r>
      <rPr>
        <b/>
        <sz val="11"/>
        <rFont val="Arial"/>
        <family val="2"/>
      </rPr>
      <t xml:space="preserve">/ Fall </t>
    </r>
    <r>
      <rPr>
        <b/>
        <sz val="11"/>
        <color rgb="FFFF0000"/>
        <rFont val="Arial"/>
        <family val="2"/>
      </rPr>
      <t>2023</t>
    </r>
    <r>
      <rPr>
        <b/>
        <sz val="11"/>
        <rFont val="Arial"/>
        <family val="2"/>
      </rPr>
      <t xml:space="preserve"> Planting</t>
    </r>
  </si>
  <si>
    <t xml:space="preserve">SPRING PLANTING 2023 </t>
  </si>
  <si>
    <t>FALL PLANTING 2023</t>
  </si>
  <si>
    <t>Priest Lake</t>
  </si>
  <si>
    <t>PL Spring Plant 2023</t>
  </si>
  <si>
    <t>10-0704-102-23</t>
  </si>
  <si>
    <t>Pend Oreille Lake</t>
  </si>
  <si>
    <t>POL Spring 2023 Plant</t>
  </si>
  <si>
    <t>20-0971-102-23</t>
  </si>
  <si>
    <t xml:space="preserve">Mica </t>
  </si>
  <si>
    <t>Mica Spring Plant 2023</t>
  </si>
  <si>
    <t>22-0210-102-23</t>
  </si>
  <si>
    <t>St. Joe</t>
  </si>
  <si>
    <t>2023 Joe Joe Plants</t>
  </si>
  <si>
    <t>30-0860-102-23</t>
  </si>
  <si>
    <t>My Little Planting</t>
  </si>
  <si>
    <t>30-0861-102-23</t>
  </si>
  <si>
    <t>Goat Fire Planting</t>
  </si>
  <si>
    <t>30-0866-102-23</t>
  </si>
  <si>
    <t>Clearwater</t>
  </si>
  <si>
    <t>CLW Spring Plant &amp; Tube 2023</t>
  </si>
  <si>
    <t>40-1347-102-23</t>
  </si>
  <si>
    <t>*State shall supply vexar tubes and bamboo stakes</t>
  </si>
  <si>
    <t>CLW Benton Planting 2023</t>
  </si>
  <si>
    <t>40-1368-102-23</t>
  </si>
  <si>
    <t>*Extreme drive time to access planting units, see project description for details</t>
  </si>
  <si>
    <t>Ponderosa</t>
  </si>
  <si>
    <t>2023 Ponderosa Area Planting</t>
  </si>
  <si>
    <t>41-0342-102-23</t>
  </si>
  <si>
    <t>Maggie Creek</t>
  </si>
  <si>
    <t>*Planting will occur in late May or early June</t>
  </si>
  <si>
    <t>23 and Me Plant and Tube</t>
  </si>
  <si>
    <t>42-0292-102-23</t>
  </si>
  <si>
    <t>Payette Lakes</t>
  </si>
  <si>
    <t>Spring 23 Plant</t>
  </si>
  <si>
    <t>50-0517-102-23</t>
  </si>
  <si>
    <t>*Planting will occur in late May</t>
  </si>
  <si>
    <t>Southwest</t>
  </si>
  <si>
    <t>Packer Spring Plant</t>
  </si>
  <si>
    <t>60-0369-102-23</t>
  </si>
  <si>
    <t>TOTAL:</t>
  </si>
  <si>
    <t>*State shall supply herbicide and adjuvants</t>
  </si>
  <si>
    <t>PL Fall Plant 2023</t>
  </si>
  <si>
    <t>10-0710-102-23</t>
  </si>
  <si>
    <t>POL Fall 2023 Plant</t>
  </si>
  <si>
    <t>20-0976-102-23</t>
  </si>
  <si>
    <t>Fall 23 Plant</t>
  </si>
  <si>
    <t>50-0527-102-23</t>
  </si>
  <si>
    <t>*Planting is anticipated to begin in early October</t>
  </si>
  <si>
    <t>*Planting is anticipated to begin in mid to late September</t>
  </si>
  <si>
    <t>BID EVALUATION</t>
  </si>
  <si>
    <t>ABSOLUTE FORESTRY, LLC</t>
  </si>
  <si>
    <t>ALPHA SERVICES, LLC</t>
  </si>
  <si>
    <t>GE FORESTRY, INC</t>
  </si>
  <si>
    <t>IMPERIAL FORESTRY, INC</t>
  </si>
  <si>
    <t>LARA BROTHERS, LTD</t>
  </si>
  <si>
    <t>LG FORESTRY, INC</t>
  </si>
  <si>
    <t>PACIFIC NW FORESTRY, INC</t>
  </si>
  <si>
    <t>PROGRESSIVE FORESTRY</t>
  </si>
  <si>
    <t>SILHOUETTE FARM &amp; FORESTRY, LLC</t>
  </si>
  <si>
    <t>STRONGWOOD FORESTRY, INC</t>
  </si>
  <si>
    <t>TOVAR'S REFORESTATION, LLC</t>
  </si>
  <si>
    <t>withdrawn</t>
  </si>
  <si>
    <t>incomplete</t>
  </si>
  <si>
    <t>Bids highlighted in orange are not considered due to either incomplete information or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</si>
</sst>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1">
    <xf numFmtId="0" fontId="0" fillId="0" borderId="0" xfId="0"/>
    <xf numFmtId="0" fontId="3" fillId="0" borderId="18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44" fontId="1" fillId="0" borderId="24" xfId="0" applyNumberFormat="1" applyFont="1" applyBorder="1" applyAlignment="1">
      <alignment horizontal="center" vertical="center"/>
    </xf>
    <xf numFmtId="44" fontId="3" fillId="0" borderId="19" xfId="0" applyNumberFormat="1" applyFont="1" applyBorder="1" applyAlignment="1">
      <alignment vertical="center"/>
    </xf>
    <xf numFmtId="44" fontId="3" fillId="0" borderId="24" xfId="0" applyNumberFormat="1" applyFont="1" applyBorder="1" applyAlignment="1">
      <alignment vertical="center"/>
    </xf>
    <xf numFmtId="44" fontId="1" fillId="0" borderId="24" xfId="1" applyNumberFormat="1" applyFont="1" applyBorder="1" applyAlignment="1">
      <alignment vertical="center" wrapText="1"/>
    </xf>
    <xf numFmtId="44" fontId="3" fillId="0" borderId="19" xfId="1" applyNumberFormat="1" applyFont="1" applyBorder="1" applyAlignment="1">
      <alignment horizontal="center" vertical="center" wrapText="1"/>
    </xf>
    <xf numFmtId="44" fontId="1" fillId="0" borderId="36" xfId="1" applyNumberFormat="1" applyFont="1" applyBorder="1" applyAlignment="1">
      <alignment vertical="center" wrapText="1"/>
    </xf>
    <xf numFmtId="44" fontId="1" fillId="0" borderId="27" xfId="1" applyNumberFormat="1" applyFont="1" applyBorder="1" applyAlignment="1">
      <alignment vertical="center" wrapText="1"/>
    </xf>
    <xf numFmtId="44" fontId="3" fillId="0" borderId="24" xfId="1" applyNumberFormat="1" applyFont="1" applyBorder="1" applyAlignment="1">
      <alignment horizontal="center" vertical="center" wrapText="1"/>
    </xf>
    <xf numFmtId="44" fontId="7" fillId="0" borderId="24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4" fontId="0" fillId="0" borderId="0" xfId="0" applyNumberFormat="1"/>
    <xf numFmtId="44" fontId="1" fillId="0" borderId="2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3" fillId="4" borderId="24" xfId="1" applyNumberFormat="1" applyFont="1" applyFill="1" applyBorder="1" applyAlignment="1">
      <alignment horizontal="center" vertical="center" wrapText="1"/>
    </xf>
    <xf numFmtId="44" fontId="3" fillId="4" borderId="19" xfId="1" applyNumberFormat="1" applyFont="1" applyFill="1" applyBorder="1" applyAlignment="1">
      <alignment horizontal="center" vertical="center" wrapText="1"/>
    </xf>
    <xf numFmtId="44" fontId="1" fillId="4" borderId="24" xfId="1" applyNumberFormat="1" applyFont="1" applyFill="1" applyBorder="1" applyAlignment="1">
      <alignment vertical="center" wrapText="1"/>
    </xf>
    <xf numFmtId="44" fontId="1" fillId="4" borderId="24" xfId="0" applyNumberFormat="1" applyFont="1" applyFill="1" applyBorder="1" applyAlignment="1">
      <alignment horizontal="center" vertical="center"/>
    </xf>
    <xf numFmtId="44" fontId="3" fillId="4" borderId="19" xfId="0" applyNumberFormat="1" applyFont="1" applyFill="1" applyBorder="1" applyAlignment="1">
      <alignment vertical="center"/>
    </xf>
    <xf numFmtId="44" fontId="3" fillId="4" borderId="24" xfId="0" applyNumberFormat="1" applyFont="1" applyFill="1" applyBorder="1" applyAlignment="1">
      <alignment vertical="center"/>
    </xf>
    <xf numFmtId="44" fontId="1" fillId="4" borderId="21" xfId="1" applyNumberFormat="1" applyFont="1" applyFill="1" applyBorder="1" applyAlignment="1">
      <alignment horizontal="center" vertical="center" wrapText="1"/>
    </xf>
    <xf numFmtId="44" fontId="1" fillId="4" borderId="36" xfId="1" applyNumberFormat="1" applyFont="1" applyFill="1" applyBorder="1" applyAlignment="1">
      <alignment vertical="center" wrapText="1"/>
    </xf>
    <xf numFmtId="44" fontId="1" fillId="4" borderId="27" xfId="1" applyNumberFormat="1" applyFont="1" applyFill="1" applyBorder="1" applyAlignment="1">
      <alignment vertical="center" wrapText="1"/>
    </xf>
    <xf numFmtId="44" fontId="7" fillId="4" borderId="24" xfId="0" applyNumberFormat="1" applyFont="1" applyFill="1" applyBorder="1"/>
    <xf numFmtId="44" fontId="1" fillId="0" borderId="38" xfId="1" applyNumberFormat="1" applyFont="1" applyBorder="1" applyAlignment="1">
      <alignment horizontal="center" vertical="center" wrapText="1"/>
    </xf>
    <xf numFmtId="44" fontId="1" fillId="4" borderId="38" xfId="1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horizontal="right" vertical="center"/>
    </xf>
    <xf numFmtId="44" fontId="1" fillId="0" borderId="24" xfId="1" applyNumberFormat="1" applyFont="1" applyBorder="1" applyAlignment="1">
      <alignment horizontal="center" vertical="center" wrapText="1"/>
    </xf>
    <xf numFmtId="44" fontId="1" fillId="0" borderId="27" xfId="1" applyNumberFormat="1" applyFont="1" applyBorder="1" applyAlignment="1">
      <alignment horizontal="center" vertical="center" wrapText="1"/>
    </xf>
    <xf numFmtId="44" fontId="7" fillId="0" borderId="41" xfId="0" applyNumberFormat="1" applyFont="1" applyBorder="1"/>
    <xf numFmtId="44" fontId="7" fillId="4" borderId="41" xfId="0" applyNumberFormat="1" applyFont="1" applyFill="1" applyBorder="1"/>
    <xf numFmtId="44" fontId="3" fillId="6" borderId="19" xfId="1" applyNumberFormat="1" applyFont="1" applyFill="1" applyBorder="1" applyAlignment="1">
      <alignment horizontal="center" vertical="center" wrapText="1"/>
    </xf>
    <xf numFmtId="44" fontId="3" fillId="5" borderId="24" xfId="1" applyNumberFormat="1" applyFont="1" applyFill="1" applyBorder="1" applyAlignment="1">
      <alignment horizontal="center" vertical="center" wrapText="1"/>
    </xf>
    <xf numFmtId="44" fontId="3" fillId="5" borderId="24" xfId="0" applyNumberFormat="1" applyFont="1" applyFill="1" applyBorder="1" applyAlignment="1">
      <alignment vertical="center"/>
    </xf>
    <xf numFmtId="44" fontId="3" fillId="5" borderId="19" xfId="1" applyNumberFormat="1" applyFont="1" applyFill="1" applyBorder="1" applyAlignment="1">
      <alignment horizontal="center" vertical="center" wrapText="1"/>
    </xf>
    <xf numFmtId="44" fontId="7" fillId="7" borderId="41" xfId="0" applyNumberFormat="1" applyFont="1" applyFill="1" applyBorder="1"/>
    <xf numFmtId="44" fontId="3" fillId="5" borderId="19" xfId="0" applyNumberFormat="1" applyFont="1" applyFill="1" applyBorder="1" applyAlignment="1">
      <alignment vertical="center"/>
    </xf>
    <xf numFmtId="44" fontId="1" fillId="5" borderId="24" xfId="1" applyNumberFormat="1" applyFont="1" applyFill="1" applyBorder="1" applyAlignment="1">
      <alignment vertical="center" wrapText="1"/>
    </xf>
    <xf numFmtId="44" fontId="10" fillId="5" borderId="0" xfId="0" applyNumberFormat="1" applyFont="1" applyFill="1" applyAlignment="1">
      <alignment horizontal="center" wrapText="1"/>
    </xf>
    <xf numFmtId="164" fontId="1" fillId="0" borderId="22" xfId="1" applyNumberFormat="1" applyFont="1" applyBorder="1" applyAlignment="1" applyProtection="1">
      <alignment horizontal="right" vertical="center" wrapText="1"/>
      <protection locked="0"/>
    </xf>
    <xf numFmtId="164" fontId="1" fillId="0" borderId="23" xfId="1" applyNumberFormat="1" applyFont="1" applyBorder="1" applyAlignment="1" applyProtection="1">
      <alignment horizontal="right" vertical="center" wrapText="1"/>
      <protection locked="0"/>
    </xf>
    <xf numFmtId="0" fontId="1" fillId="0" borderId="22" xfId="1" applyFont="1" applyBorder="1" applyAlignment="1">
      <alignment horizontal="right" vertical="center" wrapText="1"/>
    </xf>
    <xf numFmtId="0" fontId="1" fillId="0" borderId="23" xfId="1" applyFont="1" applyBorder="1" applyAlignment="1">
      <alignment horizontal="right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right" vertical="center" wrapText="1"/>
    </xf>
    <xf numFmtId="0" fontId="6" fillId="0" borderId="23" xfId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64" fontId="3" fillId="3" borderId="18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26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9" xfId="1" applyNumberFormat="1" applyFont="1" applyBorder="1" applyAlignment="1">
      <alignment horizontal="center" vertical="center" wrapText="1"/>
    </xf>
    <xf numFmtId="44" fontId="3" fillId="0" borderId="27" xfId="1" applyNumberFormat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3" fontId="3" fillId="0" borderId="18" xfId="1" applyNumberFormat="1" applyFont="1" applyBorder="1" applyAlignment="1">
      <alignment horizontal="center" vertical="center" wrapText="1"/>
    </xf>
    <xf numFmtId="3" fontId="3" fillId="0" borderId="26" xfId="1" applyNumberFormat="1" applyFont="1" applyBorder="1" applyAlignment="1">
      <alignment horizontal="center" vertical="center" wrapText="1"/>
    </xf>
    <xf numFmtId="164" fontId="3" fillId="3" borderId="21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21" xfId="1" applyNumberFormat="1" applyFont="1" applyBorder="1" applyAlignment="1">
      <alignment horizontal="center" vertical="center" wrapText="1"/>
    </xf>
    <xf numFmtId="44" fontId="3" fillId="0" borderId="24" xfId="1" applyNumberFormat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3" fontId="3" fillId="0" borderId="21" xfId="1" applyNumberFormat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/>
    </xf>
    <xf numFmtId="164" fontId="3" fillId="5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1" applyFont="1" applyBorder="1" applyAlignment="1">
      <alignment horizontal="right" vertical="center" wrapText="1"/>
    </xf>
    <xf numFmtId="0" fontId="6" fillId="0" borderId="33" xfId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164" fontId="3" fillId="6" borderId="2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164" fontId="3" fillId="6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6" borderId="23" xfId="1" applyNumberFormat="1" applyFont="1" applyFill="1" applyBorder="1" applyAlignment="1" applyProtection="1">
      <alignment horizontal="center" vertical="center" wrapText="1"/>
      <protection locked="0"/>
    </xf>
    <xf numFmtId="44" fontId="1" fillId="0" borderId="22" xfId="1" applyNumberFormat="1" applyFont="1" applyBorder="1" applyAlignment="1">
      <alignment horizontal="right" vertical="center" wrapText="1"/>
    </xf>
    <xf numFmtId="44" fontId="1" fillId="0" borderId="23" xfId="1" applyNumberFormat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64" fontId="5" fillId="3" borderId="21" xfId="0" applyNumberFormat="1" applyFont="1" applyFill="1" applyBorder="1" applyAlignment="1" applyProtection="1">
      <alignment horizontal="center" vertical="center"/>
      <protection locked="0"/>
    </xf>
    <xf numFmtId="44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4" fontId="1" fillId="0" borderId="21" xfId="0" applyNumberFormat="1" applyFont="1" applyBorder="1" applyAlignment="1">
      <alignment horizontal="right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7" fillId="0" borderId="40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3" fillId="4" borderId="19" xfId="1" applyNumberFormat="1" applyFont="1" applyFill="1" applyBorder="1" applyAlignment="1">
      <alignment horizontal="center" vertical="center" wrapText="1"/>
    </xf>
    <xf numFmtId="44" fontId="3" fillId="4" borderId="27" xfId="1" applyNumberFormat="1" applyFont="1" applyFill="1" applyBorder="1" applyAlignment="1">
      <alignment horizontal="center" vertical="center" wrapText="1"/>
    </xf>
    <xf numFmtId="164" fontId="3" fillId="3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23" xfId="1" applyNumberFormat="1" applyFont="1" applyFill="1" applyBorder="1" applyAlignment="1" applyProtection="1">
      <alignment horizontal="center" vertical="center" wrapText="1"/>
      <protection locked="0"/>
    </xf>
    <xf numFmtId="44" fontId="3" fillId="4" borderId="24" xfId="1" applyNumberFormat="1" applyFont="1" applyFill="1" applyBorder="1" applyAlignment="1">
      <alignment horizontal="center" vertical="center" wrapText="1"/>
    </xf>
    <xf numFmtId="44" fontId="5" fillId="7" borderId="24" xfId="0" applyNumberFormat="1" applyFont="1" applyFill="1" applyBorder="1" applyAlignment="1">
      <alignment horizontal="center" vertical="center"/>
    </xf>
    <xf numFmtId="164" fontId="3" fillId="5" borderId="21" xfId="1" applyNumberFormat="1" applyFont="1" applyFill="1" applyBorder="1" applyAlignment="1" applyProtection="1">
      <alignment horizontal="center" vertical="center" wrapText="1"/>
      <protection locked="0"/>
    </xf>
    <xf numFmtId="44" fontId="5" fillId="4" borderId="24" xfId="0" applyNumberFormat="1" applyFont="1" applyFill="1" applyBorder="1" applyAlignment="1">
      <alignment horizontal="center" vertical="center"/>
    </xf>
    <xf numFmtId="164" fontId="3" fillId="5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23" xfId="1" applyNumberFormat="1" applyFont="1" applyFill="1" applyBorder="1" applyAlignment="1" applyProtection="1">
      <alignment horizontal="center" vertical="center" wrapText="1"/>
      <protection locked="0"/>
    </xf>
    <xf numFmtId="44" fontId="3" fillId="4" borderId="2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4" fontId="3" fillId="4" borderId="2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162040CC-8E2A-41E2-9A66-743712DC5B8B}"/>
    <cellStyle name="Normal 3 3" xfId="2" xr:uid="{459E4211-A869-41FB-BFB6-2E07D9861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D68D-29B6-456B-960F-BA43CA6CB112}">
  <dimension ref="A1:AO73"/>
  <sheetViews>
    <sheetView tabSelected="1" zoomScale="80" zoomScaleNormal="80" workbookViewId="0">
      <pane xSplit="8" ySplit="7" topLeftCell="I14" activePane="bottomRight" state="frozen"/>
      <selection pane="topRight" activeCell="I1" sqref="I1"/>
      <selection pane="bottomLeft" activeCell="A8" sqref="A8"/>
      <selection pane="bottomRight" activeCell="T20" sqref="T20:T21"/>
    </sheetView>
  </sheetViews>
  <sheetFormatPr defaultRowHeight="14.5" x14ac:dyDescent="0.35"/>
  <cols>
    <col min="5" max="5" width="20.6328125" customWidth="1"/>
    <col min="6" max="6" width="8.54296875" customWidth="1"/>
    <col min="7" max="7" width="5.81640625" customWidth="1"/>
    <col min="8" max="8" width="12.81640625" customWidth="1"/>
    <col min="9" max="9" width="6.1796875" customWidth="1"/>
    <col min="10" max="10" width="8.54296875" customWidth="1"/>
    <col min="11" max="11" width="16" customWidth="1"/>
    <col min="12" max="12" width="6.1796875" customWidth="1"/>
    <col min="13" max="13" width="8.54296875" customWidth="1"/>
    <col min="14" max="14" width="16" customWidth="1"/>
    <col min="15" max="15" width="6.1796875" customWidth="1"/>
    <col min="16" max="16" width="8.54296875" customWidth="1"/>
    <col min="17" max="17" width="16" customWidth="1"/>
    <col min="18" max="18" width="6.1796875" customWidth="1"/>
    <col min="19" max="19" width="8.54296875" customWidth="1"/>
    <col min="20" max="20" width="16" customWidth="1"/>
    <col min="21" max="21" width="6.1796875" customWidth="1"/>
    <col min="22" max="22" width="8.54296875" customWidth="1"/>
    <col min="23" max="23" width="16" customWidth="1"/>
    <col min="24" max="24" width="6.1796875" customWidth="1"/>
    <col min="25" max="25" width="8.54296875" customWidth="1"/>
    <col min="26" max="26" width="16" customWidth="1"/>
    <col min="27" max="27" width="6.1796875" customWidth="1"/>
    <col min="28" max="28" width="8.54296875" customWidth="1"/>
    <col min="29" max="29" width="16" customWidth="1"/>
    <col min="30" max="30" width="6.1796875" customWidth="1"/>
    <col min="31" max="31" width="8.54296875" customWidth="1"/>
    <col min="32" max="32" width="16" customWidth="1"/>
    <col min="33" max="33" width="6.1796875" customWidth="1"/>
    <col min="34" max="34" width="8.54296875" customWidth="1"/>
    <col min="35" max="35" width="16" customWidth="1"/>
    <col min="36" max="36" width="6.1796875" customWidth="1"/>
    <col min="37" max="37" width="8.54296875" customWidth="1"/>
    <col min="38" max="38" width="16" customWidth="1"/>
    <col min="39" max="39" width="6.1796875" customWidth="1"/>
    <col min="40" max="40" width="8.54296875" customWidth="1"/>
    <col min="41" max="41" width="16" customWidth="1"/>
  </cols>
  <sheetData>
    <row r="1" spans="1:41" x14ac:dyDescent="0.35">
      <c r="A1" s="16"/>
      <c r="B1" s="17"/>
      <c r="C1" s="17"/>
      <c r="D1" s="17"/>
      <c r="E1" s="17"/>
      <c r="F1" s="17"/>
      <c r="G1" s="17"/>
      <c r="H1" s="17"/>
      <c r="I1" s="104" t="s">
        <v>66</v>
      </c>
      <c r="J1" s="105"/>
      <c r="K1" s="106"/>
      <c r="L1" s="104" t="s">
        <v>67</v>
      </c>
      <c r="M1" s="105"/>
      <c r="N1" s="106"/>
      <c r="O1" s="104" t="s">
        <v>68</v>
      </c>
      <c r="P1" s="105"/>
      <c r="Q1" s="106"/>
      <c r="R1" s="104" t="s">
        <v>69</v>
      </c>
      <c r="S1" s="105"/>
      <c r="T1" s="106"/>
      <c r="U1" s="104" t="s">
        <v>70</v>
      </c>
      <c r="V1" s="105"/>
      <c r="W1" s="106"/>
      <c r="X1" s="104" t="s">
        <v>71</v>
      </c>
      <c r="Y1" s="105"/>
      <c r="Z1" s="106"/>
      <c r="AA1" s="104" t="s">
        <v>72</v>
      </c>
      <c r="AB1" s="105"/>
      <c r="AC1" s="106"/>
      <c r="AD1" s="104" t="s">
        <v>73</v>
      </c>
      <c r="AE1" s="105"/>
      <c r="AF1" s="106"/>
      <c r="AG1" s="171" t="s">
        <v>74</v>
      </c>
      <c r="AH1" s="172"/>
      <c r="AI1" s="173"/>
      <c r="AJ1" s="171" t="s">
        <v>75</v>
      </c>
      <c r="AK1" s="172"/>
      <c r="AL1" s="173"/>
      <c r="AM1" s="171" t="s">
        <v>76</v>
      </c>
      <c r="AN1" s="172"/>
      <c r="AO1" s="173"/>
    </row>
    <row r="2" spans="1:41" x14ac:dyDescent="0.35">
      <c r="A2" s="98" t="s">
        <v>65</v>
      </c>
      <c r="B2" s="99"/>
      <c r="C2" s="99"/>
      <c r="D2" s="99"/>
      <c r="E2" s="99"/>
      <c r="F2" s="99"/>
      <c r="G2" s="99"/>
      <c r="H2" s="99"/>
      <c r="I2" s="107"/>
      <c r="J2" s="108"/>
      <c r="K2" s="109"/>
      <c r="L2" s="107"/>
      <c r="M2" s="108"/>
      <c r="N2" s="109"/>
      <c r="O2" s="107"/>
      <c r="P2" s="108"/>
      <c r="Q2" s="109"/>
      <c r="R2" s="107"/>
      <c r="S2" s="108"/>
      <c r="T2" s="109"/>
      <c r="U2" s="107"/>
      <c r="V2" s="108"/>
      <c r="W2" s="109"/>
      <c r="X2" s="107"/>
      <c r="Y2" s="108"/>
      <c r="Z2" s="109"/>
      <c r="AA2" s="107"/>
      <c r="AB2" s="108"/>
      <c r="AC2" s="109"/>
      <c r="AD2" s="107"/>
      <c r="AE2" s="108"/>
      <c r="AF2" s="109"/>
      <c r="AG2" s="174"/>
      <c r="AH2" s="175"/>
      <c r="AI2" s="176"/>
      <c r="AJ2" s="174"/>
      <c r="AK2" s="175"/>
      <c r="AL2" s="176"/>
      <c r="AM2" s="174"/>
      <c r="AN2" s="175"/>
      <c r="AO2" s="176"/>
    </row>
    <row r="3" spans="1:41" x14ac:dyDescent="0.35">
      <c r="A3" s="98" t="s">
        <v>14</v>
      </c>
      <c r="B3" s="99"/>
      <c r="C3" s="99"/>
      <c r="D3" s="99"/>
      <c r="E3" s="99"/>
      <c r="F3" s="99"/>
      <c r="G3" s="99"/>
      <c r="H3" s="99"/>
      <c r="I3" s="107"/>
      <c r="J3" s="108"/>
      <c r="K3" s="109"/>
      <c r="L3" s="107"/>
      <c r="M3" s="108"/>
      <c r="N3" s="109"/>
      <c r="O3" s="107"/>
      <c r="P3" s="108"/>
      <c r="Q3" s="109"/>
      <c r="R3" s="107"/>
      <c r="S3" s="108"/>
      <c r="T3" s="109"/>
      <c r="U3" s="107"/>
      <c r="V3" s="108"/>
      <c r="W3" s="109"/>
      <c r="X3" s="107"/>
      <c r="Y3" s="108"/>
      <c r="Z3" s="109"/>
      <c r="AA3" s="107"/>
      <c r="AB3" s="108"/>
      <c r="AC3" s="109"/>
      <c r="AD3" s="107"/>
      <c r="AE3" s="108"/>
      <c r="AF3" s="109"/>
      <c r="AG3" s="174"/>
      <c r="AH3" s="175"/>
      <c r="AI3" s="176"/>
      <c r="AJ3" s="174"/>
      <c r="AK3" s="175"/>
      <c r="AL3" s="176"/>
      <c r="AM3" s="174"/>
      <c r="AN3" s="175"/>
      <c r="AO3" s="176"/>
    </row>
    <row r="4" spans="1:41" ht="15" thickBot="1" x14ac:dyDescent="0.4">
      <c r="A4" s="100" t="s">
        <v>15</v>
      </c>
      <c r="B4" s="101"/>
      <c r="C4" s="101"/>
      <c r="D4" s="101"/>
      <c r="E4" s="101"/>
      <c r="F4" s="101"/>
      <c r="G4" s="101"/>
      <c r="H4" s="101"/>
      <c r="I4" s="107"/>
      <c r="J4" s="108"/>
      <c r="K4" s="109"/>
      <c r="L4" s="107"/>
      <c r="M4" s="108"/>
      <c r="N4" s="109"/>
      <c r="O4" s="107"/>
      <c r="P4" s="108"/>
      <c r="Q4" s="109"/>
      <c r="R4" s="107"/>
      <c r="S4" s="108"/>
      <c r="T4" s="109"/>
      <c r="U4" s="107"/>
      <c r="V4" s="108"/>
      <c r="W4" s="109"/>
      <c r="X4" s="107"/>
      <c r="Y4" s="108"/>
      <c r="Z4" s="109"/>
      <c r="AA4" s="107"/>
      <c r="AB4" s="108"/>
      <c r="AC4" s="109"/>
      <c r="AD4" s="107"/>
      <c r="AE4" s="108"/>
      <c r="AF4" s="109"/>
      <c r="AG4" s="174"/>
      <c r="AH4" s="175"/>
      <c r="AI4" s="176"/>
      <c r="AJ4" s="174"/>
      <c r="AK4" s="175"/>
      <c r="AL4" s="176"/>
      <c r="AM4" s="174"/>
      <c r="AN4" s="175"/>
      <c r="AO4" s="176"/>
    </row>
    <row r="5" spans="1:41" ht="15" thickBot="1" x14ac:dyDescent="0.4">
      <c r="A5" s="102" t="s">
        <v>16</v>
      </c>
      <c r="B5" s="103"/>
      <c r="C5" s="103"/>
      <c r="D5" s="103"/>
      <c r="E5" s="103"/>
      <c r="F5" s="103"/>
      <c r="G5" s="103"/>
      <c r="H5" s="103"/>
      <c r="I5" s="110"/>
      <c r="J5" s="111"/>
      <c r="K5" s="112"/>
      <c r="L5" s="110"/>
      <c r="M5" s="111"/>
      <c r="N5" s="112"/>
      <c r="O5" s="110"/>
      <c r="P5" s="111"/>
      <c r="Q5" s="112"/>
      <c r="R5" s="110"/>
      <c r="S5" s="111"/>
      <c r="T5" s="112"/>
      <c r="U5" s="110"/>
      <c r="V5" s="111"/>
      <c r="W5" s="112"/>
      <c r="X5" s="110"/>
      <c r="Y5" s="111"/>
      <c r="Z5" s="112"/>
      <c r="AA5" s="110"/>
      <c r="AB5" s="111"/>
      <c r="AC5" s="112"/>
      <c r="AD5" s="110"/>
      <c r="AE5" s="111"/>
      <c r="AF5" s="112"/>
      <c r="AG5" s="177"/>
      <c r="AH5" s="178"/>
      <c r="AI5" s="179"/>
      <c r="AJ5" s="177"/>
      <c r="AK5" s="178"/>
      <c r="AL5" s="179"/>
      <c r="AM5" s="177"/>
      <c r="AN5" s="178"/>
      <c r="AO5" s="179"/>
    </row>
    <row r="6" spans="1:41" ht="14.5" customHeight="1" x14ac:dyDescent="0.35">
      <c r="A6" s="124" t="s">
        <v>0</v>
      </c>
      <c r="B6" s="88"/>
      <c r="C6" s="126" t="s">
        <v>1</v>
      </c>
      <c r="D6" s="87"/>
      <c r="E6" s="85" t="s">
        <v>2</v>
      </c>
      <c r="F6" s="87" t="s">
        <v>3</v>
      </c>
      <c r="G6" s="88"/>
      <c r="H6" s="91" t="s">
        <v>4</v>
      </c>
      <c r="I6" s="60" t="s">
        <v>13</v>
      </c>
      <c r="J6" s="61"/>
      <c r="K6" s="64" t="s">
        <v>5</v>
      </c>
      <c r="L6" s="60" t="s">
        <v>13</v>
      </c>
      <c r="M6" s="61"/>
      <c r="N6" s="64" t="s">
        <v>5</v>
      </c>
      <c r="O6" s="60" t="s">
        <v>13</v>
      </c>
      <c r="P6" s="61"/>
      <c r="Q6" s="64" t="s">
        <v>5</v>
      </c>
      <c r="R6" s="60" t="s">
        <v>13</v>
      </c>
      <c r="S6" s="61"/>
      <c r="T6" s="64" t="s">
        <v>5</v>
      </c>
      <c r="U6" s="60" t="s">
        <v>13</v>
      </c>
      <c r="V6" s="61"/>
      <c r="W6" s="64" t="s">
        <v>5</v>
      </c>
      <c r="X6" s="60" t="s">
        <v>13</v>
      </c>
      <c r="Y6" s="61"/>
      <c r="Z6" s="64" t="s">
        <v>5</v>
      </c>
      <c r="AA6" s="60" t="s">
        <v>13</v>
      </c>
      <c r="AB6" s="61"/>
      <c r="AC6" s="64" t="s">
        <v>5</v>
      </c>
      <c r="AD6" s="60" t="s">
        <v>13</v>
      </c>
      <c r="AE6" s="61"/>
      <c r="AF6" s="64" t="s">
        <v>5</v>
      </c>
      <c r="AG6" s="60" t="s">
        <v>13</v>
      </c>
      <c r="AH6" s="61"/>
      <c r="AI6" s="64" t="s">
        <v>5</v>
      </c>
      <c r="AJ6" s="60" t="s">
        <v>13</v>
      </c>
      <c r="AK6" s="61"/>
      <c r="AL6" s="64" t="s">
        <v>5</v>
      </c>
      <c r="AM6" s="60" t="s">
        <v>13</v>
      </c>
      <c r="AN6" s="61"/>
      <c r="AO6" s="64" t="s">
        <v>5</v>
      </c>
    </row>
    <row r="7" spans="1:41" x14ac:dyDescent="0.35">
      <c r="A7" s="125"/>
      <c r="B7" s="90"/>
      <c r="C7" s="127"/>
      <c r="D7" s="89"/>
      <c r="E7" s="86"/>
      <c r="F7" s="89"/>
      <c r="G7" s="90"/>
      <c r="H7" s="92"/>
      <c r="I7" s="62"/>
      <c r="J7" s="63"/>
      <c r="K7" s="65"/>
      <c r="L7" s="62"/>
      <c r="M7" s="63"/>
      <c r="N7" s="65"/>
      <c r="O7" s="62"/>
      <c r="P7" s="63"/>
      <c r="Q7" s="65"/>
      <c r="R7" s="62"/>
      <c r="S7" s="63"/>
      <c r="T7" s="65"/>
      <c r="U7" s="62"/>
      <c r="V7" s="63"/>
      <c r="W7" s="65"/>
      <c r="X7" s="62"/>
      <c r="Y7" s="63"/>
      <c r="Z7" s="65"/>
      <c r="AA7" s="62"/>
      <c r="AB7" s="63"/>
      <c r="AC7" s="65"/>
      <c r="AD7" s="62"/>
      <c r="AE7" s="63"/>
      <c r="AF7" s="65"/>
      <c r="AG7" s="62"/>
      <c r="AH7" s="63"/>
      <c r="AI7" s="65"/>
      <c r="AJ7" s="62"/>
      <c r="AK7" s="63"/>
      <c r="AL7" s="65"/>
      <c r="AM7" s="62"/>
      <c r="AN7" s="63"/>
      <c r="AO7" s="65"/>
    </row>
    <row r="8" spans="1:41" x14ac:dyDescent="0.35">
      <c r="A8" s="97" t="s">
        <v>18</v>
      </c>
      <c r="B8" s="79"/>
      <c r="C8" s="123" t="s">
        <v>19</v>
      </c>
      <c r="D8" s="123"/>
      <c r="E8" s="120" t="s">
        <v>6</v>
      </c>
      <c r="F8" s="121">
        <v>51600</v>
      </c>
      <c r="G8" s="121"/>
      <c r="H8" s="121" t="s">
        <v>7</v>
      </c>
      <c r="I8" s="122">
        <v>0.28999999999999998</v>
      </c>
      <c r="J8" s="122"/>
      <c r="K8" s="113">
        <f>$F8*I8</f>
        <v>14963.999999999998</v>
      </c>
      <c r="L8" s="122">
        <v>0.22989999999999999</v>
      </c>
      <c r="M8" s="122"/>
      <c r="N8" s="113">
        <f>$F8*L8</f>
        <v>11862.84</v>
      </c>
      <c r="O8" s="122">
        <v>0.23</v>
      </c>
      <c r="P8" s="122"/>
      <c r="Q8" s="113">
        <f>$F8*O8</f>
        <v>11868</v>
      </c>
      <c r="R8" s="122">
        <v>0.26</v>
      </c>
      <c r="S8" s="122"/>
      <c r="T8" s="113">
        <f>$F8*R8</f>
        <v>13416</v>
      </c>
      <c r="U8" s="122">
        <v>0</v>
      </c>
      <c r="V8" s="122"/>
      <c r="W8" s="113">
        <f>$F8*U8</f>
        <v>0</v>
      </c>
      <c r="X8" s="122">
        <v>0.33</v>
      </c>
      <c r="Y8" s="122"/>
      <c r="Z8" s="113">
        <f>$F8*X8</f>
        <v>17028</v>
      </c>
      <c r="AA8" s="122">
        <v>0.22</v>
      </c>
      <c r="AB8" s="122"/>
      <c r="AC8" s="113">
        <f>$F8*AA8</f>
        <v>11352</v>
      </c>
      <c r="AD8" s="122">
        <v>0.22439999999999999</v>
      </c>
      <c r="AE8" s="122"/>
      <c r="AF8" s="113">
        <f>$F8*AD8</f>
        <v>11579.039999999999</v>
      </c>
      <c r="AG8" s="122">
        <v>0.46400000000000002</v>
      </c>
      <c r="AH8" s="122"/>
      <c r="AI8" s="113">
        <f>$F8*AG8</f>
        <v>23942.400000000001</v>
      </c>
      <c r="AJ8" s="122">
        <v>0.21990000000000001</v>
      </c>
      <c r="AK8" s="122"/>
      <c r="AL8" s="170">
        <f>$F8*AJ8</f>
        <v>11346.84</v>
      </c>
      <c r="AM8" s="122">
        <v>0.38</v>
      </c>
      <c r="AN8" s="122"/>
      <c r="AO8" s="113">
        <f>$F8*AM8</f>
        <v>19608</v>
      </c>
    </row>
    <row r="9" spans="1:41" x14ac:dyDescent="0.35">
      <c r="A9" s="97"/>
      <c r="B9" s="79"/>
      <c r="C9" s="123" t="s">
        <v>20</v>
      </c>
      <c r="D9" s="123"/>
      <c r="E9" s="120"/>
      <c r="F9" s="121"/>
      <c r="G9" s="121"/>
      <c r="H9" s="121"/>
      <c r="I9" s="122"/>
      <c r="J9" s="122"/>
      <c r="K9" s="113"/>
      <c r="L9" s="122"/>
      <c r="M9" s="122"/>
      <c r="N9" s="113"/>
      <c r="O9" s="122"/>
      <c r="P9" s="122"/>
      <c r="Q9" s="113"/>
      <c r="R9" s="122"/>
      <c r="S9" s="122"/>
      <c r="T9" s="113"/>
      <c r="U9" s="122"/>
      <c r="V9" s="122"/>
      <c r="W9" s="113"/>
      <c r="X9" s="122"/>
      <c r="Y9" s="122"/>
      <c r="Z9" s="113"/>
      <c r="AA9" s="122"/>
      <c r="AB9" s="122"/>
      <c r="AC9" s="113"/>
      <c r="AD9" s="122"/>
      <c r="AE9" s="122"/>
      <c r="AF9" s="113"/>
      <c r="AG9" s="122"/>
      <c r="AH9" s="122"/>
      <c r="AI9" s="113"/>
      <c r="AJ9" s="122"/>
      <c r="AK9" s="122"/>
      <c r="AL9" s="170"/>
      <c r="AM9" s="122"/>
      <c r="AN9" s="122"/>
      <c r="AO9" s="113"/>
    </row>
    <row r="10" spans="1:41" ht="14.5" customHeight="1" x14ac:dyDescent="0.35">
      <c r="A10" s="97"/>
      <c r="B10" s="79"/>
      <c r="C10" s="79"/>
      <c r="D10" s="79"/>
      <c r="E10" s="79"/>
      <c r="F10" s="79"/>
      <c r="G10" s="79"/>
      <c r="H10" s="79"/>
      <c r="I10" s="118" t="s">
        <v>55</v>
      </c>
      <c r="J10" s="118"/>
      <c r="K10" s="7">
        <f>SUM(K8)</f>
        <v>14963.999999999998</v>
      </c>
      <c r="L10" s="118" t="s">
        <v>55</v>
      </c>
      <c r="M10" s="118"/>
      <c r="N10" s="7">
        <f>SUM(N8)</f>
        <v>11862.84</v>
      </c>
      <c r="O10" s="118" t="s">
        <v>55</v>
      </c>
      <c r="P10" s="118"/>
      <c r="Q10" s="7">
        <f>SUM(Q8)</f>
        <v>11868</v>
      </c>
      <c r="R10" s="118" t="s">
        <v>55</v>
      </c>
      <c r="S10" s="118"/>
      <c r="T10" s="7">
        <f>SUM(T8)</f>
        <v>13416</v>
      </c>
      <c r="U10" s="118" t="s">
        <v>55</v>
      </c>
      <c r="V10" s="118"/>
      <c r="W10" s="7">
        <f>SUM(W8)</f>
        <v>0</v>
      </c>
      <c r="X10" s="118" t="s">
        <v>55</v>
      </c>
      <c r="Y10" s="118"/>
      <c r="Z10" s="7">
        <f>SUM(Z8)</f>
        <v>17028</v>
      </c>
      <c r="AA10" s="118" t="s">
        <v>55</v>
      </c>
      <c r="AB10" s="118"/>
      <c r="AC10" s="7">
        <f>SUM(AC8)</f>
        <v>11352</v>
      </c>
      <c r="AD10" s="118" t="s">
        <v>55</v>
      </c>
      <c r="AE10" s="118"/>
      <c r="AF10" s="7">
        <f>SUM(AF8)</f>
        <v>11579.039999999999</v>
      </c>
      <c r="AG10" s="118" t="s">
        <v>55</v>
      </c>
      <c r="AH10" s="118"/>
      <c r="AI10" s="7">
        <f>SUM(AI8)</f>
        <v>23942.400000000001</v>
      </c>
      <c r="AJ10" s="118" t="s">
        <v>55</v>
      </c>
      <c r="AK10" s="118"/>
      <c r="AL10" s="28">
        <f>SUM(AL8)</f>
        <v>11346.84</v>
      </c>
      <c r="AM10" s="118" t="s">
        <v>55</v>
      </c>
      <c r="AN10" s="118"/>
      <c r="AO10" s="7">
        <f>SUM(AO8)</f>
        <v>19608</v>
      </c>
    </row>
    <row r="11" spans="1:41" ht="30" customHeight="1" x14ac:dyDescent="0.35">
      <c r="A11" s="132" t="s">
        <v>21</v>
      </c>
      <c r="B11" s="137"/>
      <c r="C11" s="114" t="s">
        <v>22</v>
      </c>
      <c r="D11" s="114"/>
      <c r="E11" s="1" t="s">
        <v>6</v>
      </c>
      <c r="F11" s="58">
        <v>176600</v>
      </c>
      <c r="G11" s="58"/>
      <c r="H11" s="2" t="s">
        <v>7</v>
      </c>
      <c r="I11" s="59">
        <v>0.28000000000000003</v>
      </c>
      <c r="J11" s="59"/>
      <c r="K11" s="47">
        <f>$F11*I11</f>
        <v>49448.000000000007</v>
      </c>
      <c r="L11" s="59">
        <v>0.1888</v>
      </c>
      <c r="M11" s="59"/>
      <c r="N11" s="29">
        <f>$F11*L11</f>
        <v>33342.080000000002</v>
      </c>
      <c r="O11" s="59">
        <v>0.21</v>
      </c>
      <c r="P11" s="59"/>
      <c r="Q11" s="8">
        <f>$F11*O11</f>
        <v>37086</v>
      </c>
      <c r="R11" s="59">
        <v>0</v>
      </c>
      <c r="S11" s="59"/>
      <c r="T11" s="8">
        <f>$F11*R11</f>
        <v>0</v>
      </c>
      <c r="U11" s="59">
        <v>0</v>
      </c>
      <c r="V11" s="59"/>
      <c r="W11" s="8">
        <f>$F11*U11</f>
        <v>0</v>
      </c>
      <c r="X11" s="59">
        <v>0</v>
      </c>
      <c r="Y11" s="59"/>
      <c r="Z11" s="8">
        <f>$F11*X11</f>
        <v>0</v>
      </c>
      <c r="AA11" s="59">
        <v>0.2</v>
      </c>
      <c r="AB11" s="59"/>
      <c r="AC11" s="8">
        <f>$F11*AA11</f>
        <v>35320</v>
      </c>
      <c r="AD11" s="59">
        <v>0.22439999999999999</v>
      </c>
      <c r="AE11" s="59"/>
      <c r="AF11" s="8">
        <f>$F11*AD11</f>
        <v>39629.040000000001</v>
      </c>
      <c r="AG11" s="59">
        <v>0.46400000000000002</v>
      </c>
      <c r="AH11" s="59"/>
      <c r="AI11" s="8">
        <f>$F11*AG11</f>
        <v>81942.400000000009</v>
      </c>
      <c r="AJ11" s="59">
        <v>0.21990000000000001</v>
      </c>
      <c r="AK11" s="59"/>
      <c r="AL11" s="8">
        <f>$F11*AJ11</f>
        <v>38834.340000000004</v>
      </c>
      <c r="AM11" s="59">
        <v>0</v>
      </c>
      <c r="AN11" s="59"/>
      <c r="AO11" s="8">
        <f>$F11*AM11</f>
        <v>0</v>
      </c>
    </row>
    <row r="12" spans="1:41" ht="20.25" customHeight="1" x14ac:dyDescent="0.35">
      <c r="A12" s="132"/>
      <c r="B12" s="137"/>
      <c r="C12" s="115" t="s">
        <v>23</v>
      </c>
      <c r="D12" s="115"/>
      <c r="E12" s="3" t="s">
        <v>9</v>
      </c>
      <c r="F12" s="116">
        <v>19800</v>
      </c>
      <c r="G12" s="116"/>
      <c r="H12" s="4" t="s">
        <v>7</v>
      </c>
      <c r="I12" s="117">
        <v>0</v>
      </c>
      <c r="J12" s="117"/>
      <c r="K12" s="44" t="s">
        <v>78</v>
      </c>
      <c r="L12" s="122">
        <v>0.2999</v>
      </c>
      <c r="M12" s="122"/>
      <c r="N12" s="30">
        <f>$F12*L12</f>
        <v>5938.02</v>
      </c>
      <c r="O12" s="122">
        <v>0.39</v>
      </c>
      <c r="P12" s="122"/>
      <c r="Q12" s="9">
        <f>$F12*O12</f>
        <v>7722</v>
      </c>
      <c r="R12" s="122">
        <v>0</v>
      </c>
      <c r="S12" s="122"/>
      <c r="T12" s="9">
        <f>$F12*R12</f>
        <v>0</v>
      </c>
      <c r="U12" s="122">
        <v>0</v>
      </c>
      <c r="V12" s="122"/>
      <c r="W12" s="9">
        <f>$F12*U12</f>
        <v>0</v>
      </c>
      <c r="X12" s="122">
        <v>0</v>
      </c>
      <c r="Y12" s="122"/>
      <c r="Z12" s="9">
        <f>$F12*X12</f>
        <v>0</v>
      </c>
      <c r="AA12" s="122">
        <v>0.4</v>
      </c>
      <c r="AB12" s="122"/>
      <c r="AC12" s="9">
        <f>$F12*AA12</f>
        <v>7920</v>
      </c>
      <c r="AD12" s="122">
        <v>0.26</v>
      </c>
      <c r="AE12" s="122"/>
      <c r="AF12" s="9">
        <f>$F12*AD12</f>
        <v>5148</v>
      </c>
      <c r="AG12" s="122">
        <v>0.434</v>
      </c>
      <c r="AH12" s="122"/>
      <c r="AI12" s="9">
        <f>$F12*AG12</f>
        <v>8593.2000000000007</v>
      </c>
      <c r="AJ12" s="122">
        <v>0.26</v>
      </c>
      <c r="AK12" s="122"/>
      <c r="AL12" s="9">
        <f>$F12*AJ12</f>
        <v>5148</v>
      </c>
      <c r="AM12" s="122">
        <v>0</v>
      </c>
      <c r="AN12" s="122"/>
      <c r="AO12" s="9">
        <f>$F12*AM12</f>
        <v>0</v>
      </c>
    </row>
    <row r="13" spans="1:41" ht="16.5" customHeight="1" x14ac:dyDescent="0.35">
      <c r="A13" s="119" t="s">
        <v>56</v>
      </c>
      <c r="B13" s="80"/>
      <c r="C13" s="80"/>
      <c r="D13" s="80"/>
      <c r="E13" s="80"/>
      <c r="F13" s="80"/>
      <c r="G13" s="80"/>
      <c r="H13" s="80"/>
      <c r="I13" s="118" t="s">
        <v>55</v>
      </c>
      <c r="J13" s="118"/>
      <c r="K13" s="48">
        <f>SUM(K11:K12)</f>
        <v>49448.000000000007</v>
      </c>
      <c r="L13" s="118" t="s">
        <v>55</v>
      </c>
      <c r="M13" s="118"/>
      <c r="N13" s="27">
        <f>SUM(N11:N12)</f>
        <v>39280.100000000006</v>
      </c>
      <c r="O13" s="118" t="s">
        <v>55</v>
      </c>
      <c r="P13" s="118"/>
      <c r="Q13" s="10">
        <f>SUM(Q11:Q12)</f>
        <v>44808</v>
      </c>
      <c r="R13" s="118" t="s">
        <v>55</v>
      </c>
      <c r="S13" s="118"/>
      <c r="T13" s="10">
        <f>SUM(T11:T12)</f>
        <v>0</v>
      </c>
      <c r="U13" s="118" t="s">
        <v>55</v>
      </c>
      <c r="V13" s="118"/>
      <c r="W13" s="10">
        <f>SUM(W11:W12)</f>
        <v>0</v>
      </c>
      <c r="X13" s="118" t="s">
        <v>55</v>
      </c>
      <c r="Y13" s="118"/>
      <c r="Z13" s="10">
        <f>SUM(Z11:Z12)</f>
        <v>0</v>
      </c>
      <c r="AA13" s="118" t="s">
        <v>55</v>
      </c>
      <c r="AB13" s="118"/>
      <c r="AC13" s="10">
        <f>SUM(AC11:AC12)</f>
        <v>43240</v>
      </c>
      <c r="AD13" s="118" t="s">
        <v>55</v>
      </c>
      <c r="AE13" s="118"/>
      <c r="AF13" s="10">
        <f>SUM(AF11:AF12)</f>
        <v>44777.04</v>
      </c>
      <c r="AG13" s="118" t="s">
        <v>55</v>
      </c>
      <c r="AH13" s="118"/>
      <c r="AI13" s="10">
        <f>SUM(AI11:AI12)</f>
        <v>90535.6</v>
      </c>
      <c r="AJ13" s="118" t="s">
        <v>55</v>
      </c>
      <c r="AK13" s="118"/>
      <c r="AL13" s="10">
        <f>SUM(AL11:AL12)</f>
        <v>43982.340000000004</v>
      </c>
      <c r="AM13" s="118" t="s">
        <v>55</v>
      </c>
      <c r="AN13" s="118"/>
      <c r="AO13" s="10">
        <f>SUM(AO11:AO12)</f>
        <v>0</v>
      </c>
    </row>
    <row r="14" spans="1:41" ht="30" customHeight="1" x14ac:dyDescent="0.35">
      <c r="A14" s="70" t="s">
        <v>24</v>
      </c>
      <c r="B14" s="71"/>
      <c r="C14" s="71" t="s">
        <v>25</v>
      </c>
      <c r="D14" s="71"/>
      <c r="E14" s="71" t="s">
        <v>6</v>
      </c>
      <c r="F14" s="74">
        <v>82700</v>
      </c>
      <c r="G14" s="74"/>
      <c r="H14" s="71" t="s">
        <v>7</v>
      </c>
      <c r="I14" s="66">
        <v>0.28999999999999998</v>
      </c>
      <c r="J14" s="66"/>
      <c r="K14" s="68">
        <f>$F14*I14</f>
        <v>23983</v>
      </c>
      <c r="L14" s="66">
        <v>0.20960000000000001</v>
      </c>
      <c r="M14" s="66"/>
      <c r="N14" s="160">
        <f>$F14*L14</f>
        <v>17333.920000000002</v>
      </c>
      <c r="O14" s="66">
        <v>0.22</v>
      </c>
      <c r="P14" s="66"/>
      <c r="Q14" s="68">
        <f>$F14*O14</f>
        <v>18194</v>
      </c>
      <c r="R14" s="66">
        <v>0.23</v>
      </c>
      <c r="S14" s="66"/>
      <c r="T14" s="68">
        <f>$F14*R14</f>
        <v>19021</v>
      </c>
      <c r="U14" s="66">
        <v>0.315</v>
      </c>
      <c r="V14" s="66"/>
      <c r="W14" s="68">
        <f>$F14*U14</f>
        <v>26050.5</v>
      </c>
      <c r="X14" s="66">
        <v>0.33</v>
      </c>
      <c r="Y14" s="66"/>
      <c r="Z14" s="68">
        <f>$F14*X14</f>
        <v>27291</v>
      </c>
      <c r="AA14" s="66">
        <v>0.21</v>
      </c>
      <c r="AB14" s="66"/>
      <c r="AC14" s="68">
        <f>$F14*AA14</f>
        <v>17367</v>
      </c>
      <c r="AD14" s="66">
        <v>0.26440000000000002</v>
      </c>
      <c r="AE14" s="66"/>
      <c r="AF14" s="68">
        <f>$F14*AD14</f>
        <v>21865.88</v>
      </c>
      <c r="AG14" s="66">
        <v>0.46400000000000002</v>
      </c>
      <c r="AH14" s="66"/>
      <c r="AI14" s="68">
        <f>$F14*AG14</f>
        <v>38372.800000000003</v>
      </c>
      <c r="AJ14" s="66">
        <v>0.21990000000000001</v>
      </c>
      <c r="AK14" s="66"/>
      <c r="AL14" s="68">
        <f>$F14*AJ14</f>
        <v>18185.73</v>
      </c>
      <c r="AM14" s="66">
        <v>0.34</v>
      </c>
      <c r="AN14" s="66"/>
      <c r="AO14" s="68">
        <f>$F14*AM14</f>
        <v>28118.000000000004</v>
      </c>
    </row>
    <row r="15" spans="1:41" ht="16.5" customHeight="1" x14ac:dyDescent="0.35">
      <c r="A15" s="72"/>
      <c r="B15" s="73"/>
      <c r="C15" s="73" t="s">
        <v>26</v>
      </c>
      <c r="D15" s="73"/>
      <c r="E15" s="73"/>
      <c r="F15" s="75"/>
      <c r="G15" s="75"/>
      <c r="H15" s="73"/>
      <c r="I15" s="67"/>
      <c r="J15" s="67"/>
      <c r="K15" s="69"/>
      <c r="L15" s="67"/>
      <c r="M15" s="67"/>
      <c r="N15" s="161"/>
      <c r="O15" s="67"/>
      <c r="P15" s="67"/>
      <c r="Q15" s="69"/>
      <c r="R15" s="67"/>
      <c r="S15" s="67"/>
      <c r="T15" s="69"/>
      <c r="U15" s="67"/>
      <c r="V15" s="67"/>
      <c r="W15" s="69"/>
      <c r="X15" s="67"/>
      <c r="Y15" s="67"/>
      <c r="Z15" s="69"/>
      <c r="AA15" s="67"/>
      <c r="AB15" s="67"/>
      <c r="AC15" s="69"/>
      <c r="AD15" s="67"/>
      <c r="AE15" s="67"/>
      <c r="AF15" s="69"/>
      <c r="AG15" s="67"/>
      <c r="AH15" s="67"/>
      <c r="AI15" s="69"/>
      <c r="AJ15" s="67"/>
      <c r="AK15" s="67"/>
      <c r="AL15" s="69"/>
      <c r="AM15" s="67"/>
      <c r="AN15" s="67"/>
      <c r="AO15" s="69"/>
    </row>
    <row r="16" spans="1:41" ht="16.5" customHeight="1" x14ac:dyDescent="0.35">
      <c r="A16" s="93"/>
      <c r="B16" s="94"/>
      <c r="C16" s="94"/>
      <c r="D16" s="94"/>
      <c r="E16" s="94"/>
      <c r="F16" s="94"/>
      <c r="G16" s="94"/>
      <c r="H16" s="95"/>
      <c r="I16" s="140" t="s">
        <v>55</v>
      </c>
      <c r="J16" s="141"/>
      <c r="K16" s="23">
        <f>SUM(K14)</f>
        <v>23983</v>
      </c>
      <c r="L16" s="140" t="s">
        <v>55</v>
      </c>
      <c r="M16" s="141"/>
      <c r="N16" s="31">
        <f>SUM(N14)</f>
        <v>17333.920000000002</v>
      </c>
      <c r="O16" s="140" t="s">
        <v>55</v>
      </c>
      <c r="P16" s="141"/>
      <c r="Q16" s="23">
        <f>SUM(Q14)</f>
        <v>18194</v>
      </c>
      <c r="R16" s="140" t="s">
        <v>55</v>
      </c>
      <c r="S16" s="141"/>
      <c r="T16" s="23">
        <f>SUM(T14)</f>
        <v>19021</v>
      </c>
      <c r="U16" s="140" t="s">
        <v>55</v>
      </c>
      <c r="V16" s="141"/>
      <c r="W16" s="23">
        <f>SUM(W14)</f>
        <v>26050.5</v>
      </c>
      <c r="X16" s="140" t="s">
        <v>55</v>
      </c>
      <c r="Y16" s="141"/>
      <c r="Z16" s="23">
        <f>SUM(Z14)</f>
        <v>27291</v>
      </c>
      <c r="AA16" s="140" t="s">
        <v>55</v>
      </c>
      <c r="AB16" s="141"/>
      <c r="AC16" s="23">
        <f>SUM(AC14)</f>
        <v>17367</v>
      </c>
      <c r="AD16" s="140" t="s">
        <v>55</v>
      </c>
      <c r="AE16" s="141"/>
      <c r="AF16" s="23">
        <f>SUM(AF14)</f>
        <v>21865.88</v>
      </c>
      <c r="AG16" s="140" t="s">
        <v>55</v>
      </c>
      <c r="AH16" s="141"/>
      <c r="AI16" s="23">
        <f>SUM(AI14)</f>
        <v>38372.800000000003</v>
      </c>
      <c r="AJ16" s="140" t="s">
        <v>55</v>
      </c>
      <c r="AK16" s="141"/>
      <c r="AL16" s="23">
        <f>SUM(AL14)</f>
        <v>18185.73</v>
      </c>
      <c r="AM16" s="140" t="s">
        <v>55</v>
      </c>
      <c r="AN16" s="141"/>
      <c r="AO16" s="38">
        <f>SUM(AO14)</f>
        <v>28118.000000000004</v>
      </c>
    </row>
    <row r="17" spans="1:41" ht="28.5" customHeight="1" x14ac:dyDescent="0.35">
      <c r="A17" s="70" t="s">
        <v>27</v>
      </c>
      <c r="B17" s="71"/>
      <c r="C17" s="71" t="s">
        <v>28</v>
      </c>
      <c r="D17" s="71"/>
      <c r="E17" s="6" t="s">
        <v>6</v>
      </c>
      <c r="F17" s="74">
        <v>792273</v>
      </c>
      <c r="G17" s="74"/>
      <c r="H17" s="6" t="s">
        <v>7</v>
      </c>
      <c r="I17" s="66">
        <v>0.27</v>
      </c>
      <c r="J17" s="66"/>
      <c r="K17" s="45">
        <f>$F17*I17</f>
        <v>213913.71000000002</v>
      </c>
      <c r="L17" s="66">
        <v>0.21679999999999999</v>
      </c>
      <c r="M17" s="66"/>
      <c r="N17" s="11">
        <f>$F17*L17</f>
        <v>171764.78639999998</v>
      </c>
      <c r="O17" s="66">
        <v>0</v>
      </c>
      <c r="P17" s="66"/>
      <c r="Q17" s="11">
        <f>$F17*O17</f>
        <v>0</v>
      </c>
      <c r="R17" s="66">
        <v>0</v>
      </c>
      <c r="S17" s="66"/>
      <c r="T17" s="11">
        <f>$F17*R17</f>
        <v>0</v>
      </c>
      <c r="U17" s="66">
        <v>0.26500000000000001</v>
      </c>
      <c r="V17" s="66"/>
      <c r="W17" s="11">
        <f>$F17*U17</f>
        <v>209952.345</v>
      </c>
      <c r="X17" s="66">
        <v>0</v>
      </c>
      <c r="Y17" s="66"/>
      <c r="Z17" s="11">
        <f>$F17*X17</f>
        <v>0</v>
      </c>
      <c r="AA17" s="66">
        <v>0</v>
      </c>
      <c r="AB17" s="66"/>
      <c r="AC17" s="11">
        <f>$F17*AA17</f>
        <v>0</v>
      </c>
      <c r="AD17" s="66">
        <v>0.21210000000000001</v>
      </c>
      <c r="AE17" s="66"/>
      <c r="AF17" s="26">
        <f>$F17*AD17</f>
        <v>168041.10330000002</v>
      </c>
      <c r="AG17" s="66">
        <v>0.49399999999999999</v>
      </c>
      <c r="AH17" s="66"/>
      <c r="AI17" s="11">
        <f>$F17*AG17</f>
        <v>391382.86200000002</v>
      </c>
      <c r="AJ17" s="66">
        <v>0.21490000000000001</v>
      </c>
      <c r="AK17" s="66"/>
      <c r="AL17" s="11">
        <f>$F17*AJ17</f>
        <v>170259.46770000001</v>
      </c>
      <c r="AM17" s="66">
        <v>0</v>
      </c>
      <c r="AN17" s="66"/>
      <c r="AO17" s="11">
        <f>$F17*AM17</f>
        <v>0</v>
      </c>
    </row>
    <row r="18" spans="1:41" ht="16.5" customHeight="1" x14ac:dyDescent="0.35">
      <c r="A18" s="97"/>
      <c r="B18" s="79"/>
      <c r="C18" s="79" t="s">
        <v>29</v>
      </c>
      <c r="D18" s="79"/>
      <c r="E18" s="5" t="s">
        <v>11</v>
      </c>
      <c r="F18" s="96">
        <v>84</v>
      </c>
      <c r="G18" s="96"/>
      <c r="H18" s="5" t="s">
        <v>10</v>
      </c>
      <c r="I18" s="138">
        <v>0</v>
      </c>
      <c r="J18" s="139"/>
      <c r="K18" s="45" t="s">
        <v>78</v>
      </c>
      <c r="L18" s="162">
        <v>55.24</v>
      </c>
      <c r="M18" s="163"/>
      <c r="N18" s="11">
        <f>$F18*L18</f>
        <v>4640.16</v>
      </c>
      <c r="O18" s="138">
        <v>0</v>
      </c>
      <c r="P18" s="139"/>
      <c r="Q18" s="42" t="s">
        <v>77</v>
      </c>
      <c r="R18" s="162">
        <v>0</v>
      </c>
      <c r="S18" s="163"/>
      <c r="T18" s="11">
        <f>$F18*R18</f>
        <v>0</v>
      </c>
      <c r="U18" s="168">
        <v>0</v>
      </c>
      <c r="V18" s="169"/>
      <c r="W18" s="45" t="s">
        <v>78</v>
      </c>
      <c r="X18" s="162">
        <v>0</v>
      </c>
      <c r="Y18" s="163"/>
      <c r="Z18" s="11">
        <f>$F18*X18</f>
        <v>0</v>
      </c>
      <c r="AA18" s="138">
        <v>0</v>
      </c>
      <c r="AB18" s="139"/>
      <c r="AC18" s="42" t="s">
        <v>77</v>
      </c>
      <c r="AD18" s="162">
        <v>80</v>
      </c>
      <c r="AE18" s="163"/>
      <c r="AF18" s="26">
        <f>$F18*AD18</f>
        <v>6720</v>
      </c>
      <c r="AG18" s="162">
        <v>275</v>
      </c>
      <c r="AH18" s="163"/>
      <c r="AI18" s="11">
        <f>$F18*AG18</f>
        <v>23100</v>
      </c>
      <c r="AJ18" s="162">
        <v>85</v>
      </c>
      <c r="AK18" s="163"/>
      <c r="AL18" s="11">
        <f>$F18*AJ18</f>
        <v>7140</v>
      </c>
      <c r="AM18" s="162">
        <v>0</v>
      </c>
      <c r="AN18" s="163"/>
      <c r="AO18" s="11">
        <f>$F18*AM18</f>
        <v>0</v>
      </c>
    </row>
    <row r="19" spans="1:41" ht="16.5" customHeight="1" x14ac:dyDescent="0.35">
      <c r="A19" s="119" t="s">
        <v>56</v>
      </c>
      <c r="B19" s="80"/>
      <c r="C19" s="80"/>
      <c r="D19" s="80"/>
      <c r="E19" s="80"/>
      <c r="F19" s="80"/>
      <c r="G19" s="80"/>
      <c r="H19" s="80"/>
      <c r="I19" s="118" t="s">
        <v>55</v>
      </c>
      <c r="J19" s="118"/>
      <c r="K19" s="48">
        <f>SUM(K17:K18)</f>
        <v>213913.71000000002</v>
      </c>
      <c r="L19" s="118" t="s">
        <v>55</v>
      </c>
      <c r="M19" s="118"/>
      <c r="N19" s="10">
        <f>SUM(N17:N18)</f>
        <v>176404.94639999999</v>
      </c>
      <c r="O19" s="118" t="s">
        <v>55</v>
      </c>
      <c r="P19" s="118"/>
      <c r="Q19" s="10">
        <f>SUM(Q17:Q18)</f>
        <v>0</v>
      </c>
      <c r="R19" s="118" t="s">
        <v>55</v>
      </c>
      <c r="S19" s="118"/>
      <c r="T19" s="10">
        <f>SUM(T17:T18)</f>
        <v>0</v>
      </c>
      <c r="U19" s="118" t="s">
        <v>55</v>
      </c>
      <c r="V19" s="118"/>
      <c r="W19" s="10">
        <f>SUM(W17:W18)</f>
        <v>209952.345</v>
      </c>
      <c r="X19" s="118" t="s">
        <v>55</v>
      </c>
      <c r="Y19" s="118"/>
      <c r="Z19" s="10">
        <f>SUM(Z17:Z18)</f>
        <v>0</v>
      </c>
      <c r="AA19" s="118" t="s">
        <v>55</v>
      </c>
      <c r="AB19" s="118"/>
      <c r="AC19" s="10">
        <f>SUM(AC17:AC18)</f>
        <v>0</v>
      </c>
      <c r="AD19" s="118" t="s">
        <v>55</v>
      </c>
      <c r="AE19" s="118"/>
      <c r="AF19" s="27">
        <f>SUM(AF17:AF18)</f>
        <v>174761.10330000002</v>
      </c>
      <c r="AG19" s="118" t="s">
        <v>55</v>
      </c>
      <c r="AH19" s="118"/>
      <c r="AI19" s="10">
        <f>SUM(AI17:AI18)</f>
        <v>414482.86200000002</v>
      </c>
      <c r="AJ19" s="118" t="s">
        <v>55</v>
      </c>
      <c r="AK19" s="118"/>
      <c r="AL19" s="10">
        <f>SUM(AL17:AL18)</f>
        <v>177399.46770000001</v>
      </c>
      <c r="AM19" s="118" t="s">
        <v>55</v>
      </c>
      <c r="AN19" s="118"/>
      <c r="AO19" s="10">
        <f>SUM(AO17:AO18)</f>
        <v>0</v>
      </c>
    </row>
    <row r="20" spans="1:41" ht="16.5" customHeight="1" x14ac:dyDescent="0.35">
      <c r="A20" s="70" t="s">
        <v>27</v>
      </c>
      <c r="B20" s="71"/>
      <c r="C20" s="71" t="s">
        <v>30</v>
      </c>
      <c r="D20" s="71"/>
      <c r="E20" s="71" t="s">
        <v>6</v>
      </c>
      <c r="F20" s="74">
        <v>645844</v>
      </c>
      <c r="G20" s="74"/>
      <c r="H20" s="71" t="s">
        <v>7</v>
      </c>
      <c r="I20" s="76">
        <v>0.28000000000000003</v>
      </c>
      <c r="J20" s="76"/>
      <c r="K20" s="68">
        <f>$F20*I20</f>
        <v>180836.32</v>
      </c>
      <c r="L20" s="76">
        <v>0.2296</v>
      </c>
      <c r="M20" s="76"/>
      <c r="N20" s="68">
        <f>$F20*L20</f>
        <v>148285.7824</v>
      </c>
      <c r="O20" s="76">
        <v>0.22</v>
      </c>
      <c r="P20" s="76"/>
      <c r="Q20" s="68">
        <f>$F20*O20</f>
        <v>142085.68</v>
      </c>
      <c r="R20" s="76">
        <v>0.26</v>
      </c>
      <c r="S20" s="76"/>
      <c r="T20" s="68">
        <f>$F20*R20</f>
        <v>167919.44</v>
      </c>
      <c r="U20" s="76">
        <v>0.26500000000000001</v>
      </c>
      <c r="V20" s="76"/>
      <c r="W20" s="68">
        <f>$F20*U20</f>
        <v>171148.66</v>
      </c>
      <c r="X20" s="76">
        <v>0.4</v>
      </c>
      <c r="Y20" s="76"/>
      <c r="Z20" s="68">
        <f>$F20*X20</f>
        <v>258337.6</v>
      </c>
      <c r="AA20" s="76">
        <v>0.21</v>
      </c>
      <c r="AB20" s="76"/>
      <c r="AC20" s="160">
        <f>$F20*AA20</f>
        <v>135627.24</v>
      </c>
      <c r="AD20" s="76">
        <v>0</v>
      </c>
      <c r="AE20" s="76"/>
      <c r="AF20" s="68">
        <f>$F20*AD20</f>
        <v>0</v>
      </c>
      <c r="AG20" s="76">
        <v>0.46400000000000002</v>
      </c>
      <c r="AH20" s="76"/>
      <c r="AI20" s="68">
        <f>$F20*AG20</f>
        <v>299671.61600000004</v>
      </c>
      <c r="AJ20" s="76">
        <v>0.21490000000000001</v>
      </c>
      <c r="AK20" s="76"/>
      <c r="AL20" s="68">
        <f>$F20*AJ20</f>
        <v>138791.8756</v>
      </c>
      <c r="AM20" s="76">
        <v>0.42</v>
      </c>
      <c r="AN20" s="76"/>
      <c r="AO20" s="68">
        <f>$F20*AM20</f>
        <v>271254.48</v>
      </c>
    </row>
    <row r="21" spans="1:41" ht="16.5" customHeight="1" x14ac:dyDescent="0.35">
      <c r="A21" s="72"/>
      <c r="B21" s="73"/>
      <c r="C21" s="73" t="s">
        <v>31</v>
      </c>
      <c r="D21" s="73"/>
      <c r="E21" s="73"/>
      <c r="F21" s="75"/>
      <c r="G21" s="75"/>
      <c r="H21" s="73"/>
      <c r="I21" s="76"/>
      <c r="J21" s="76"/>
      <c r="K21" s="69"/>
      <c r="L21" s="76"/>
      <c r="M21" s="76"/>
      <c r="N21" s="69"/>
      <c r="O21" s="76"/>
      <c r="P21" s="76"/>
      <c r="Q21" s="69"/>
      <c r="R21" s="76"/>
      <c r="S21" s="76"/>
      <c r="T21" s="69"/>
      <c r="U21" s="76"/>
      <c r="V21" s="76"/>
      <c r="W21" s="69"/>
      <c r="X21" s="76"/>
      <c r="Y21" s="76"/>
      <c r="Z21" s="69"/>
      <c r="AA21" s="76"/>
      <c r="AB21" s="76"/>
      <c r="AC21" s="161"/>
      <c r="AD21" s="76"/>
      <c r="AE21" s="76"/>
      <c r="AF21" s="69"/>
      <c r="AG21" s="76"/>
      <c r="AH21" s="76"/>
      <c r="AI21" s="69"/>
      <c r="AJ21" s="76"/>
      <c r="AK21" s="76"/>
      <c r="AL21" s="69"/>
      <c r="AM21" s="76"/>
      <c r="AN21" s="76"/>
      <c r="AO21" s="69"/>
    </row>
    <row r="22" spans="1:41" ht="16.5" customHeight="1" x14ac:dyDescent="0.35">
      <c r="A22" s="97"/>
      <c r="B22" s="79"/>
      <c r="C22" s="79"/>
      <c r="D22" s="79"/>
      <c r="E22" s="79"/>
      <c r="F22" s="79"/>
      <c r="G22" s="79"/>
      <c r="H22" s="79"/>
      <c r="I22" s="50" t="s">
        <v>55</v>
      </c>
      <c r="J22" s="51"/>
      <c r="K22" s="35">
        <f>SUM(K20)</f>
        <v>180836.32</v>
      </c>
      <c r="L22" s="50" t="s">
        <v>55</v>
      </c>
      <c r="M22" s="51"/>
      <c r="N22" s="35">
        <f>SUM(N20)</f>
        <v>148285.7824</v>
      </c>
      <c r="O22" s="50" t="s">
        <v>55</v>
      </c>
      <c r="P22" s="51"/>
      <c r="Q22" s="35">
        <f>SUM(Q20)</f>
        <v>142085.68</v>
      </c>
      <c r="R22" s="50" t="s">
        <v>55</v>
      </c>
      <c r="S22" s="51"/>
      <c r="T22" s="35">
        <f>SUM(T20)</f>
        <v>167919.44</v>
      </c>
      <c r="U22" s="50" t="s">
        <v>55</v>
      </c>
      <c r="V22" s="51"/>
      <c r="W22" s="35">
        <f>SUM(W20)</f>
        <v>171148.66</v>
      </c>
      <c r="X22" s="50" t="s">
        <v>55</v>
      </c>
      <c r="Y22" s="51"/>
      <c r="Z22" s="35">
        <f>SUM(Z20)</f>
        <v>258337.6</v>
      </c>
      <c r="AA22" s="50" t="s">
        <v>55</v>
      </c>
      <c r="AB22" s="51"/>
      <c r="AC22" s="36">
        <f>SUM(AC20)</f>
        <v>135627.24</v>
      </c>
      <c r="AD22" s="50" t="s">
        <v>55</v>
      </c>
      <c r="AE22" s="51"/>
      <c r="AF22" s="35">
        <f>SUM(AF20)</f>
        <v>0</v>
      </c>
      <c r="AG22" s="50" t="s">
        <v>55</v>
      </c>
      <c r="AH22" s="51"/>
      <c r="AI22" s="35">
        <f>SUM(AI20)</f>
        <v>299671.61600000004</v>
      </c>
      <c r="AJ22" s="50" t="s">
        <v>55</v>
      </c>
      <c r="AK22" s="51"/>
      <c r="AL22" s="35">
        <f>SUM(AL20)</f>
        <v>138791.8756</v>
      </c>
      <c r="AM22" s="50" t="s">
        <v>55</v>
      </c>
      <c r="AN22" s="51"/>
      <c r="AO22" s="39">
        <f>SUM(AO20)</f>
        <v>271254.48</v>
      </c>
    </row>
    <row r="23" spans="1:41" ht="16.5" customHeight="1" x14ac:dyDescent="0.35">
      <c r="A23" s="70" t="s">
        <v>27</v>
      </c>
      <c r="B23" s="71"/>
      <c r="C23" s="71" t="s">
        <v>32</v>
      </c>
      <c r="D23" s="71"/>
      <c r="E23" s="71" t="s">
        <v>6</v>
      </c>
      <c r="F23" s="74">
        <v>36000</v>
      </c>
      <c r="G23" s="74"/>
      <c r="H23" s="71" t="s">
        <v>7</v>
      </c>
      <c r="I23" s="76">
        <v>0.3</v>
      </c>
      <c r="J23" s="76"/>
      <c r="K23" s="77">
        <f>$F23*I23</f>
        <v>10800</v>
      </c>
      <c r="L23" s="76">
        <v>0.28989999999999999</v>
      </c>
      <c r="M23" s="76"/>
      <c r="N23" s="77">
        <f>$F23*L23</f>
        <v>10436.4</v>
      </c>
      <c r="O23" s="76">
        <v>0.25</v>
      </c>
      <c r="P23" s="76"/>
      <c r="Q23" s="77">
        <f>$F23*O23</f>
        <v>9000</v>
      </c>
      <c r="R23" s="76">
        <v>0.26</v>
      </c>
      <c r="S23" s="76"/>
      <c r="T23" s="77">
        <f>$F23*R23</f>
        <v>9360</v>
      </c>
      <c r="U23" s="76">
        <v>0.315</v>
      </c>
      <c r="V23" s="76"/>
      <c r="W23" s="77">
        <f>$F23*U23</f>
        <v>11340</v>
      </c>
      <c r="X23" s="76">
        <v>0.33</v>
      </c>
      <c r="Y23" s="76"/>
      <c r="Z23" s="77">
        <f>$F23*X23</f>
        <v>11880</v>
      </c>
      <c r="AA23" s="76">
        <v>0.24</v>
      </c>
      <c r="AB23" s="76"/>
      <c r="AC23" s="77">
        <f>$F23*AA23</f>
        <v>8640</v>
      </c>
      <c r="AD23" s="76">
        <v>0.2888</v>
      </c>
      <c r="AE23" s="76"/>
      <c r="AF23" s="77">
        <f>$F23*AD23</f>
        <v>10396.799999999999</v>
      </c>
      <c r="AG23" s="76">
        <v>0.56200000000000006</v>
      </c>
      <c r="AH23" s="76"/>
      <c r="AI23" s="77">
        <f>$F23*AG23</f>
        <v>20232.000000000004</v>
      </c>
      <c r="AJ23" s="76">
        <v>0.21990000000000001</v>
      </c>
      <c r="AK23" s="76"/>
      <c r="AL23" s="180">
        <f>$F23*AJ23</f>
        <v>7916.4000000000005</v>
      </c>
      <c r="AM23" s="76">
        <v>0.48</v>
      </c>
      <c r="AN23" s="76"/>
      <c r="AO23" s="78">
        <f>$F23*AM23</f>
        <v>17280</v>
      </c>
    </row>
    <row r="24" spans="1:41" ht="17.25" customHeight="1" x14ac:dyDescent="0.35">
      <c r="A24" s="72"/>
      <c r="B24" s="73"/>
      <c r="C24" s="73" t="s">
        <v>33</v>
      </c>
      <c r="D24" s="73"/>
      <c r="E24" s="73"/>
      <c r="F24" s="75"/>
      <c r="G24" s="75"/>
      <c r="H24" s="73"/>
      <c r="I24" s="76"/>
      <c r="J24" s="76"/>
      <c r="K24" s="77"/>
      <c r="L24" s="76"/>
      <c r="M24" s="76"/>
      <c r="N24" s="77"/>
      <c r="O24" s="76"/>
      <c r="P24" s="76"/>
      <c r="Q24" s="77"/>
      <c r="R24" s="76"/>
      <c r="S24" s="76"/>
      <c r="T24" s="77"/>
      <c r="U24" s="76"/>
      <c r="V24" s="76"/>
      <c r="W24" s="77"/>
      <c r="X24" s="76"/>
      <c r="Y24" s="76"/>
      <c r="Z24" s="77"/>
      <c r="AA24" s="76"/>
      <c r="AB24" s="76"/>
      <c r="AC24" s="77"/>
      <c r="AD24" s="76"/>
      <c r="AE24" s="76"/>
      <c r="AF24" s="77"/>
      <c r="AG24" s="76"/>
      <c r="AH24" s="76"/>
      <c r="AI24" s="77"/>
      <c r="AJ24" s="76"/>
      <c r="AK24" s="76"/>
      <c r="AL24" s="180"/>
      <c r="AM24" s="76"/>
      <c r="AN24" s="76"/>
      <c r="AO24" s="78"/>
    </row>
    <row r="25" spans="1:41" ht="17.25" customHeight="1" x14ac:dyDescent="0.35">
      <c r="A25" s="54" t="s">
        <v>45</v>
      </c>
      <c r="B25" s="55"/>
      <c r="C25" s="55"/>
      <c r="D25" s="55"/>
      <c r="E25" s="55"/>
      <c r="F25" s="55"/>
      <c r="G25" s="55"/>
      <c r="H25" s="55"/>
      <c r="I25" s="56" t="s">
        <v>55</v>
      </c>
      <c r="J25" s="56"/>
      <c r="K25" s="12">
        <f>SUM(K23)</f>
        <v>10800</v>
      </c>
      <c r="L25" s="56" t="s">
        <v>55</v>
      </c>
      <c r="M25" s="56"/>
      <c r="N25" s="12">
        <f>SUM(N23)</f>
        <v>10436.4</v>
      </c>
      <c r="O25" s="56" t="s">
        <v>55</v>
      </c>
      <c r="P25" s="56"/>
      <c r="Q25" s="12">
        <f>SUM(Q23)</f>
        <v>9000</v>
      </c>
      <c r="R25" s="56" t="s">
        <v>55</v>
      </c>
      <c r="S25" s="56"/>
      <c r="T25" s="12">
        <f>SUM(T23)</f>
        <v>9360</v>
      </c>
      <c r="U25" s="56" t="s">
        <v>55</v>
      </c>
      <c r="V25" s="56"/>
      <c r="W25" s="12">
        <f>SUM(W23)</f>
        <v>11340</v>
      </c>
      <c r="X25" s="56" t="s">
        <v>55</v>
      </c>
      <c r="Y25" s="56"/>
      <c r="Z25" s="12">
        <f>SUM(Z23)</f>
        <v>11880</v>
      </c>
      <c r="AA25" s="56" t="s">
        <v>55</v>
      </c>
      <c r="AB25" s="56"/>
      <c r="AC25" s="12">
        <f>SUM(AC23)</f>
        <v>8640</v>
      </c>
      <c r="AD25" s="56" t="s">
        <v>55</v>
      </c>
      <c r="AE25" s="56"/>
      <c r="AF25" s="12">
        <f>SUM(AF23)</f>
        <v>10396.799999999999</v>
      </c>
      <c r="AG25" s="56" t="s">
        <v>55</v>
      </c>
      <c r="AH25" s="56"/>
      <c r="AI25" s="12">
        <f>SUM(AI23)</f>
        <v>20232.000000000004</v>
      </c>
      <c r="AJ25" s="56" t="s">
        <v>55</v>
      </c>
      <c r="AK25" s="56"/>
      <c r="AL25" s="32">
        <f>SUM(AL23)</f>
        <v>7916.4000000000005</v>
      </c>
      <c r="AM25" s="56" t="s">
        <v>55</v>
      </c>
      <c r="AN25" s="56"/>
      <c r="AO25" s="12">
        <f>SUM(AO23)</f>
        <v>17280</v>
      </c>
    </row>
    <row r="26" spans="1:41" ht="26.25" customHeight="1" x14ac:dyDescent="0.35">
      <c r="A26" s="132" t="s">
        <v>34</v>
      </c>
      <c r="B26" s="133"/>
      <c r="C26" s="71" t="s">
        <v>35</v>
      </c>
      <c r="D26" s="71"/>
      <c r="E26" s="6" t="s">
        <v>6</v>
      </c>
      <c r="F26" s="74">
        <v>305800</v>
      </c>
      <c r="G26" s="74"/>
      <c r="H26" s="6" t="s">
        <v>7</v>
      </c>
      <c r="I26" s="66">
        <v>0.28000000000000003</v>
      </c>
      <c r="J26" s="66"/>
      <c r="K26" s="11">
        <f>$F26*I26</f>
        <v>85624.000000000015</v>
      </c>
      <c r="L26" s="66">
        <v>0.184</v>
      </c>
      <c r="M26" s="66"/>
      <c r="N26" s="26">
        <f>$F26*L26</f>
        <v>56267.199999999997</v>
      </c>
      <c r="O26" s="66">
        <v>0.22</v>
      </c>
      <c r="P26" s="66"/>
      <c r="Q26" s="11">
        <f>$F26*O26</f>
        <v>67276</v>
      </c>
      <c r="R26" s="66">
        <v>0.23</v>
      </c>
      <c r="S26" s="66"/>
      <c r="T26" s="11">
        <f>$F26*R26</f>
        <v>70334</v>
      </c>
      <c r="U26" s="66">
        <v>0.27</v>
      </c>
      <c r="V26" s="66"/>
      <c r="W26" s="11">
        <f>$F26*U26</f>
        <v>82566</v>
      </c>
      <c r="X26" s="66">
        <v>0.34</v>
      </c>
      <c r="Y26" s="66"/>
      <c r="Z26" s="11">
        <f>$F26*X26</f>
        <v>103972.00000000001</v>
      </c>
      <c r="AA26" s="66">
        <v>0.21</v>
      </c>
      <c r="AB26" s="66"/>
      <c r="AC26" s="11">
        <f>$F26*AA26</f>
        <v>64218</v>
      </c>
      <c r="AD26" s="66">
        <v>0</v>
      </c>
      <c r="AE26" s="66"/>
      <c r="AF26" s="11">
        <f>$F26*AD26</f>
        <v>0</v>
      </c>
      <c r="AG26" s="66">
        <v>0.46400000000000002</v>
      </c>
      <c r="AH26" s="66"/>
      <c r="AI26" s="11">
        <f>$F26*AG26</f>
        <v>141891.20000000001</v>
      </c>
      <c r="AJ26" s="66">
        <v>0.19989999999999999</v>
      </c>
      <c r="AK26" s="66"/>
      <c r="AL26" s="11">
        <f>$F26*AJ26</f>
        <v>61129.42</v>
      </c>
      <c r="AM26" s="66">
        <v>0.34</v>
      </c>
      <c r="AN26" s="66"/>
      <c r="AO26" s="11">
        <f>$F26*AM26</f>
        <v>103972.00000000001</v>
      </c>
    </row>
    <row r="27" spans="1:41" ht="16.5" customHeight="1" x14ac:dyDescent="0.35">
      <c r="A27" s="134"/>
      <c r="B27" s="135"/>
      <c r="C27" s="79" t="s">
        <v>36</v>
      </c>
      <c r="D27" s="79"/>
      <c r="E27" s="5" t="s">
        <v>8</v>
      </c>
      <c r="F27" s="96">
        <v>28400</v>
      </c>
      <c r="G27" s="96"/>
      <c r="H27" s="5" t="s">
        <v>7</v>
      </c>
      <c r="I27" s="76">
        <v>0.7</v>
      </c>
      <c r="J27" s="76"/>
      <c r="K27" s="11">
        <f>$F27*I27</f>
        <v>19880</v>
      </c>
      <c r="L27" s="76">
        <v>0.39989999999999998</v>
      </c>
      <c r="M27" s="76"/>
      <c r="N27" s="26">
        <f>$F27*L27</f>
        <v>11357.16</v>
      </c>
      <c r="O27" s="76">
        <v>0.39</v>
      </c>
      <c r="P27" s="76"/>
      <c r="Q27" s="11">
        <f>$F27*O27</f>
        <v>11076</v>
      </c>
      <c r="R27" s="76">
        <v>0.55000000000000004</v>
      </c>
      <c r="S27" s="76"/>
      <c r="T27" s="11">
        <f>$F27*R27</f>
        <v>15620.000000000002</v>
      </c>
      <c r="U27" s="76">
        <v>0.41499999999999998</v>
      </c>
      <c r="V27" s="76"/>
      <c r="W27" s="11">
        <f>$F27*U27</f>
        <v>11786</v>
      </c>
      <c r="X27" s="76">
        <v>0.55000000000000004</v>
      </c>
      <c r="Y27" s="76"/>
      <c r="Z27" s="11">
        <f>$F27*X27</f>
        <v>15620.000000000002</v>
      </c>
      <c r="AA27" s="76">
        <v>0.4</v>
      </c>
      <c r="AB27" s="76"/>
      <c r="AC27" s="11">
        <f>$F27*AA27</f>
        <v>11360</v>
      </c>
      <c r="AD27" s="76">
        <v>0</v>
      </c>
      <c r="AE27" s="76"/>
      <c r="AF27" s="11">
        <f>$F27*AD27</f>
        <v>0</v>
      </c>
      <c r="AG27" s="76">
        <v>0.79400000000000004</v>
      </c>
      <c r="AH27" s="76"/>
      <c r="AI27" s="11">
        <f>$F27*AG27</f>
        <v>22549.600000000002</v>
      </c>
      <c r="AJ27" s="76">
        <v>0.34989999999999999</v>
      </c>
      <c r="AK27" s="76"/>
      <c r="AL27" s="11">
        <f>$F27*AJ27</f>
        <v>9937.16</v>
      </c>
      <c r="AM27" s="76">
        <v>0.43</v>
      </c>
      <c r="AN27" s="76"/>
      <c r="AO27" s="11">
        <f>$F27*AM27</f>
        <v>12212</v>
      </c>
    </row>
    <row r="28" spans="1:41" ht="16.5" customHeight="1" x14ac:dyDescent="0.35">
      <c r="A28" s="54" t="s">
        <v>37</v>
      </c>
      <c r="B28" s="55"/>
      <c r="C28" s="55"/>
      <c r="D28" s="55"/>
      <c r="E28" s="55"/>
      <c r="F28" s="55"/>
      <c r="G28" s="55"/>
      <c r="H28" s="57"/>
      <c r="I28" s="52" t="s">
        <v>55</v>
      </c>
      <c r="J28" s="53"/>
      <c r="K28" s="13">
        <f>SUM(K26:K27)</f>
        <v>105504.00000000001</v>
      </c>
      <c r="L28" s="52" t="s">
        <v>55</v>
      </c>
      <c r="M28" s="53"/>
      <c r="N28" s="33">
        <f>SUM(N26:N27)</f>
        <v>67624.36</v>
      </c>
      <c r="O28" s="52" t="s">
        <v>55</v>
      </c>
      <c r="P28" s="53"/>
      <c r="Q28" s="13">
        <f>SUM(Q26:Q27)</f>
        <v>78352</v>
      </c>
      <c r="R28" s="52" t="s">
        <v>55</v>
      </c>
      <c r="S28" s="53"/>
      <c r="T28" s="13">
        <f>SUM(T26:T27)</f>
        <v>85954</v>
      </c>
      <c r="U28" s="52" t="s">
        <v>55</v>
      </c>
      <c r="V28" s="53"/>
      <c r="W28" s="13">
        <f>SUM(W26:W27)</f>
        <v>94352</v>
      </c>
      <c r="X28" s="52" t="s">
        <v>55</v>
      </c>
      <c r="Y28" s="53"/>
      <c r="Z28" s="13">
        <f>SUM(Z26:Z27)</f>
        <v>119592.00000000001</v>
      </c>
      <c r="AA28" s="52" t="s">
        <v>55</v>
      </c>
      <c r="AB28" s="53"/>
      <c r="AC28" s="13">
        <f>SUM(AC26:AC27)</f>
        <v>75578</v>
      </c>
      <c r="AD28" s="52" t="s">
        <v>55</v>
      </c>
      <c r="AE28" s="53"/>
      <c r="AF28" s="13">
        <f>SUM(AF26:AF27)</f>
        <v>0</v>
      </c>
      <c r="AG28" s="52" t="s">
        <v>55</v>
      </c>
      <c r="AH28" s="53"/>
      <c r="AI28" s="13">
        <f>SUM(AI26:AI27)</f>
        <v>164440.80000000002</v>
      </c>
      <c r="AJ28" s="52" t="s">
        <v>55</v>
      </c>
      <c r="AK28" s="53"/>
      <c r="AL28" s="13">
        <f>SUM(AL26:AL27)</f>
        <v>71066.58</v>
      </c>
      <c r="AM28" s="52" t="s">
        <v>55</v>
      </c>
      <c r="AN28" s="53"/>
      <c r="AO28" s="13">
        <f>SUM(AO26:AO27)</f>
        <v>116184.00000000001</v>
      </c>
    </row>
    <row r="29" spans="1:41" ht="30.75" customHeight="1" x14ac:dyDescent="0.35">
      <c r="A29" s="97" t="s">
        <v>34</v>
      </c>
      <c r="B29" s="79"/>
      <c r="C29" s="79" t="s">
        <v>38</v>
      </c>
      <c r="D29" s="79"/>
      <c r="E29" s="79" t="s">
        <v>6</v>
      </c>
      <c r="F29" s="96">
        <v>170300</v>
      </c>
      <c r="G29" s="96"/>
      <c r="H29" s="79" t="s">
        <v>7</v>
      </c>
      <c r="I29" s="76">
        <v>0.28000000000000003</v>
      </c>
      <c r="J29" s="76"/>
      <c r="K29" s="78">
        <f>$F29*I29</f>
        <v>47684.000000000007</v>
      </c>
      <c r="L29" s="76">
        <v>0.2296</v>
      </c>
      <c r="M29" s="76"/>
      <c r="N29" s="78">
        <f>$F29*L29</f>
        <v>39100.879999999997</v>
      </c>
      <c r="O29" s="76">
        <v>0.22</v>
      </c>
      <c r="P29" s="76"/>
      <c r="Q29" s="78">
        <f>$F29*O29</f>
        <v>37466</v>
      </c>
      <c r="R29" s="76">
        <v>0.3</v>
      </c>
      <c r="S29" s="76"/>
      <c r="T29" s="78">
        <f>$F29*R29</f>
        <v>51090</v>
      </c>
      <c r="U29" s="76">
        <v>0.31</v>
      </c>
      <c r="V29" s="76"/>
      <c r="W29" s="78">
        <f>$F29*U29</f>
        <v>52793</v>
      </c>
      <c r="X29" s="76">
        <v>0.38</v>
      </c>
      <c r="Y29" s="76"/>
      <c r="Z29" s="78">
        <f>$F29*X29</f>
        <v>64714</v>
      </c>
      <c r="AA29" s="76">
        <v>0.21</v>
      </c>
      <c r="AB29" s="76"/>
      <c r="AC29" s="164">
        <f>$F29*AA29</f>
        <v>35763</v>
      </c>
      <c r="AD29" s="76">
        <v>0</v>
      </c>
      <c r="AE29" s="76"/>
      <c r="AF29" s="78">
        <f>$F29*AD29</f>
        <v>0</v>
      </c>
      <c r="AG29" s="76">
        <v>0.52400000000000002</v>
      </c>
      <c r="AH29" s="76"/>
      <c r="AI29" s="78">
        <f>$F29*AG29</f>
        <v>89237.2</v>
      </c>
      <c r="AJ29" s="76">
        <v>0.21990000000000001</v>
      </c>
      <c r="AK29" s="76"/>
      <c r="AL29" s="78">
        <f>$F29*AJ29</f>
        <v>37448.97</v>
      </c>
      <c r="AM29" s="76">
        <v>0.48</v>
      </c>
      <c r="AN29" s="76"/>
      <c r="AO29" s="78">
        <f>$F29*AM29</f>
        <v>81744</v>
      </c>
    </row>
    <row r="30" spans="1:41" ht="15.75" customHeight="1" x14ac:dyDescent="0.35">
      <c r="A30" s="97"/>
      <c r="B30" s="79"/>
      <c r="C30" s="79" t="s">
        <v>39</v>
      </c>
      <c r="D30" s="79"/>
      <c r="E30" s="79"/>
      <c r="F30" s="96"/>
      <c r="G30" s="96"/>
      <c r="H30" s="79"/>
      <c r="I30" s="76"/>
      <c r="J30" s="76"/>
      <c r="K30" s="78"/>
      <c r="L30" s="76"/>
      <c r="M30" s="76"/>
      <c r="N30" s="78"/>
      <c r="O30" s="76"/>
      <c r="P30" s="76"/>
      <c r="Q30" s="78"/>
      <c r="R30" s="76"/>
      <c r="S30" s="76"/>
      <c r="T30" s="78"/>
      <c r="U30" s="76"/>
      <c r="V30" s="76"/>
      <c r="W30" s="78"/>
      <c r="X30" s="76"/>
      <c r="Y30" s="76"/>
      <c r="Z30" s="78"/>
      <c r="AA30" s="76"/>
      <c r="AB30" s="76"/>
      <c r="AC30" s="164"/>
      <c r="AD30" s="76"/>
      <c r="AE30" s="76"/>
      <c r="AF30" s="78"/>
      <c r="AG30" s="76"/>
      <c r="AH30" s="76"/>
      <c r="AI30" s="78"/>
      <c r="AJ30" s="76"/>
      <c r="AK30" s="76"/>
      <c r="AL30" s="78"/>
      <c r="AM30" s="76"/>
      <c r="AN30" s="76"/>
      <c r="AO30" s="78"/>
    </row>
    <row r="31" spans="1:41" ht="16.5" customHeight="1" x14ac:dyDescent="0.35">
      <c r="A31" s="54" t="s">
        <v>40</v>
      </c>
      <c r="B31" s="55"/>
      <c r="C31" s="55"/>
      <c r="D31" s="55"/>
      <c r="E31" s="55"/>
      <c r="F31" s="55"/>
      <c r="G31" s="55"/>
      <c r="H31" s="57"/>
      <c r="I31" s="52" t="s">
        <v>55</v>
      </c>
      <c r="J31" s="53"/>
      <c r="K31" s="10">
        <f>SUM(K29)</f>
        <v>47684.000000000007</v>
      </c>
      <c r="L31" s="52" t="s">
        <v>55</v>
      </c>
      <c r="M31" s="53"/>
      <c r="N31" s="10">
        <f>SUM(N29)</f>
        <v>39100.879999999997</v>
      </c>
      <c r="O31" s="52" t="s">
        <v>55</v>
      </c>
      <c r="P31" s="53"/>
      <c r="Q31" s="10">
        <f>SUM(Q29)</f>
        <v>37466</v>
      </c>
      <c r="R31" s="52" t="s">
        <v>55</v>
      </c>
      <c r="S31" s="53"/>
      <c r="T31" s="10">
        <f>SUM(T29)</f>
        <v>51090</v>
      </c>
      <c r="U31" s="52" t="s">
        <v>55</v>
      </c>
      <c r="V31" s="53"/>
      <c r="W31" s="10">
        <f>SUM(W29)</f>
        <v>52793</v>
      </c>
      <c r="X31" s="52" t="s">
        <v>55</v>
      </c>
      <c r="Y31" s="53"/>
      <c r="Z31" s="10">
        <f>SUM(Z29)</f>
        <v>64714</v>
      </c>
      <c r="AA31" s="52" t="s">
        <v>55</v>
      </c>
      <c r="AB31" s="53"/>
      <c r="AC31" s="27">
        <f>SUM(AC29)</f>
        <v>35763</v>
      </c>
      <c r="AD31" s="52" t="s">
        <v>55</v>
      </c>
      <c r="AE31" s="53"/>
      <c r="AF31" s="10">
        <f>SUM(AF29)</f>
        <v>0</v>
      </c>
      <c r="AG31" s="52" t="s">
        <v>55</v>
      </c>
      <c r="AH31" s="53"/>
      <c r="AI31" s="10">
        <f>SUM(AI29)</f>
        <v>89237.2</v>
      </c>
      <c r="AJ31" s="52" t="s">
        <v>55</v>
      </c>
      <c r="AK31" s="53"/>
      <c r="AL31" s="10">
        <f>SUM(AL29)</f>
        <v>37448.97</v>
      </c>
      <c r="AM31" s="52" t="s">
        <v>55</v>
      </c>
      <c r="AN31" s="53"/>
      <c r="AO31" s="10">
        <f>SUM(AO29)</f>
        <v>81744</v>
      </c>
    </row>
    <row r="32" spans="1:41" ht="29.25" customHeight="1" x14ac:dyDescent="0.35">
      <c r="A32" s="97" t="s">
        <v>41</v>
      </c>
      <c r="B32" s="79"/>
      <c r="C32" s="79" t="s">
        <v>42</v>
      </c>
      <c r="D32" s="79"/>
      <c r="E32" s="5" t="s">
        <v>6</v>
      </c>
      <c r="F32" s="96">
        <v>160800</v>
      </c>
      <c r="G32" s="96"/>
      <c r="H32" s="5" t="s">
        <v>7</v>
      </c>
      <c r="I32" s="76">
        <v>0.28000000000000003</v>
      </c>
      <c r="J32" s="76"/>
      <c r="K32" s="43">
        <f>$F32*I32</f>
        <v>45024.000000000007</v>
      </c>
      <c r="L32" s="76">
        <v>0.19439999999999999</v>
      </c>
      <c r="M32" s="76"/>
      <c r="N32" s="25">
        <f>$F32*L32</f>
        <v>31259.519999999997</v>
      </c>
      <c r="O32" s="76">
        <v>0</v>
      </c>
      <c r="P32" s="76"/>
      <c r="Q32" s="14">
        <f>$F32*O32</f>
        <v>0</v>
      </c>
      <c r="R32" s="76">
        <v>0</v>
      </c>
      <c r="S32" s="76"/>
      <c r="T32" s="14">
        <f>$F32*R32</f>
        <v>0</v>
      </c>
      <c r="U32" s="76">
        <v>0</v>
      </c>
      <c r="V32" s="76"/>
      <c r="W32" s="14">
        <f>$F32*U32</f>
        <v>0</v>
      </c>
      <c r="X32" s="76">
        <v>0</v>
      </c>
      <c r="Y32" s="76"/>
      <c r="Z32" s="14">
        <f>$F32*X32</f>
        <v>0</v>
      </c>
      <c r="AA32" s="76">
        <v>0</v>
      </c>
      <c r="AB32" s="76"/>
      <c r="AC32" s="14">
        <v>0</v>
      </c>
      <c r="AD32" s="76">
        <v>0.22439999999999999</v>
      </c>
      <c r="AE32" s="76"/>
      <c r="AF32" s="14">
        <f>$F32*AD32</f>
        <v>36083.519999999997</v>
      </c>
      <c r="AG32" s="76">
        <v>0.46899999999999997</v>
      </c>
      <c r="AH32" s="76"/>
      <c r="AI32" s="14">
        <f>$F32*AG32</f>
        <v>75415.199999999997</v>
      </c>
      <c r="AJ32" s="76">
        <v>0.2099</v>
      </c>
      <c r="AK32" s="76"/>
      <c r="AL32" s="14">
        <f>$F32*AJ32</f>
        <v>33751.919999999998</v>
      </c>
      <c r="AM32" s="76">
        <v>0</v>
      </c>
      <c r="AN32" s="76"/>
      <c r="AO32" s="14">
        <f>$F32*AM32</f>
        <v>0</v>
      </c>
    </row>
    <row r="33" spans="1:41" ht="16.5" customHeight="1" x14ac:dyDescent="0.35">
      <c r="A33" s="97"/>
      <c r="B33" s="79"/>
      <c r="C33" s="79" t="s">
        <v>43</v>
      </c>
      <c r="D33" s="79"/>
      <c r="E33" s="5" t="s">
        <v>11</v>
      </c>
      <c r="F33" s="96">
        <v>88</v>
      </c>
      <c r="G33" s="96"/>
      <c r="H33" s="5" t="s">
        <v>10</v>
      </c>
      <c r="I33" s="136">
        <v>0</v>
      </c>
      <c r="J33" s="136"/>
      <c r="K33" s="43">
        <f>$F33*I33</f>
        <v>0</v>
      </c>
      <c r="L33" s="76">
        <v>55.24</v>
      </c>
      <c r="M33" s="76"/>
      <c r="N33" s="25">
        <f>$F33*L33</f>
        <v>4861.12</v>
      </c>
      <c r="O33" s="166">
        <v>0</v>
      </c>
      <c r="P33" s="166"/>
      <c r="Q33" s="43" t="s">
        <v>77</v>
      </c>
      <c r="R33" s="76">
        <v>0</v>
      </c>
      <c r="S33" s="76"/>
      <c r="T33" s="14">
        <f>$F33*R33</f>
        <v>0</v>
      </c>
      <c r="U33" s="76">
        <v>0</v>
      </c>
      <c r="V33" s="76"/>
      <c r="W33" s="14">
        <f>$F33*U33</f>
        <v>0</v>
      </c>
      <c r="X33" s="76">
        <v>0</v>
      </c>
      <c r="Y33" s="76"/>
      <c r="Z33" s="14">
        <f>$F33*X33</f>
        <v>0</v>
      </c>
      <c r="AA33" s="166">
        <v>0</v>
      </c>
      <c r="AB33" s="166"/>
      <c r="AC33" s="43" t="s">
        <v>77</v>
      </c>
      <c r="AD33" s="76">
        <v>80</v>
      </c>
      <c r="AE33" s="76"/>
      <c r="AF33" s="14">
        <f>$F33*AD33</f>
        <v>7040</v>
      </c>
      <c r="AG33" s="76">
        <v>275</v>
      </c>
      <c r="AH33" s="76"/>
      <c r="AI33" s="14">
        <f>$F33*AG33</f>
        <v>24200</v>
      </c>
      <c r="AJ33" s="76">
        <v>85</v>
      </c>
      <c r="AK33" s="76"/>
      <c r="AL33" s="14">
        <f>$F33*AJ33</f>
        <v>7480</v>
      </c>
      <c r="AM33" s="76">
        <v>0</v>
      </c>
      <c r="AN33" s="76"/>
      <c r="AO33" s="14">
        <f>$F33*AM33</f>
        <v>0</v>
      </c>
    </row>
    <row r="34" spans="1:41" ht="16.5" customHeight="1" x14ac:dyDescent="0.35">
      <c r="A34" s="54" t="s">
        <v>56</v>
      </c>
      <c r="B34" s="55"/>
      <c r="C34" s="55"/>
      <c r="D34" s="55"/>
      <c r="E34" s="55"/>
      <c r="F34" s="55"/>
      <c r="G34" s="55"/>
      <c r="H34" s="57"/>
      <c r="I34" s="52" t="s">
        <v>55</v>
      </c>
      <c r="J34" s="53"/>
      <c r="K34" s="48">
        <f>SUM(K32:K33)</f>
        <v>45024.000000000007</v>
      </c>
      <c r="L34" s="52" t="s">
        <v>55</v>
      </c>
      <c r="M34" s="53"/>
      <c r="N34" s="27">
        <f>SUM(N32:N33)</f>
        <v>36120.639999999999</v>
      </c>
      <c r="O34" s="52" t="s">
        <v>55</v>
      </c>
      <c r="P34" s="53"/>
      <c r="Q34" s="10">
        <f>SUM(Q32:Q33)</f>
        <v>0</v>
      </c>
      <c r="R34" s="52" t="s">
        <v>55</v>
      </c>
      <c r="S34" s="53"/>
      <c r="T34" s="10">
        <f>SUM(T32:T33)</f>
        <v>0</v>
      </c>
      <c r="U34" s="52" t="s">
        <v>55</v>
      </c>
      <c r="V34" s="53"/>
      <c r="W34" s="10">
        <f>SUM(W32:W33)</f>
        <v>0</v>
      </c>
      <c r="X34" s="52" t="s">
        <v>55</v>
      </c>
      <c r="Y34" s="53"/>
      <c r="Z34" s="10">
        <f>SUM(Z32:Z33)</f>
        <v>0</v>
      </c>
      <c r="AA34" s="52" t="s">
        <v>55</v>
      </c>
      <c r="AB34" s="53"/>
      <c r="AC34" s="10">
        <f>SUM(AC32:AC33)</f>
        <v>0</v>
      </c>
      <c r="AD34" s="52" t="s">
        <v>55</v>
      </c>
      <c r="AE34" s="53"/>
      <c r="AF34" s="10">
        <f>SUM(AF32:AF33)</f>
        <v>43123.519999999997</v>
      </c>
      <c r="AG34" s="52" t="s">
        <v>55</v>
      </c>
      <c r="AH34" s="53"/>
      <c r="AI34" s="10">
        <f>SUM(AI32:AI33)</f>
        <v>99615.2</v>
      </c>
      <c r="AJ34" s="52" t="s">
        <v>55</v>
      </c>
      <c r="AK34" s="53"/>
      <c r="AL34" s="10">
        <f>SUM(AL32:AL33)</f>
        <v>41231.919999999998</v>
      </c>
      <c r="AM34" s="52" t="s">
        <v>55</v>
      </c>
      <c r="AN34" s="53"/>
      <c r="AO34" s="10">
        <f>SUM(AO32:AO33)</f>
        <v>0</v>
      </c>
    </row>
    <row r="35" spans="1:41" ht="26.25" customHeight="1" x14ac:dyDescent="0.35">
      <c r="A35" s="81" t="s">
        <v>44</v>
      </c>
      <c r="B35" s="82"/>
      <c r="C35" s="79" t="s">
        <v>46</v>
      </c>
      <c r="D35" s="79"/>
      <c r="E35" s="5" t="s">
        <v>6</v>
      </c>
      <c r="F35" s="96">
        <v>300400</v>
      </c>
      <c r="G35" s="96"/>
      <c r="H35" s="5" t="s">
        <v>7</v>
      </c>
      <c r="I35" s="76">
        <v>0.28000000000000003</v>
      </c>
      <c r="J35" s="76"/>
      <c r="K35" s="14">
        <f>$F35*I35</f>
        <v>84112.000000000015</v>
      </c>
      <c r="L35" s="76">
        <v>0.1794</v>
      </c>
      <c r="M35" s="76"/>
      <c r="N35" s="25">
        <f>$F35*L35</f>
        <v>53891.76</v>
      </c>
      <c r="O35" s="76">
        <v>0.22</v>
      </c>
      <c r="P35" s="76"/>
      <c r="Q35" s="14">
        <f>$F35*O35</f>
        <v>66088</v>
      </c>
      <c r="R35" s="76">
        <v>0.23</v>
      </c>
      <c r="S35" s="76"/>
      <c r="T35" s="14">
        <f>$F35*R35</f>
        <v>69092</v>
      </c>
      <c r="U35" s="76">
        <v>0.27500000000000002</v>
      </c>
      <c r="V35" s="76"/>
      <c r="W35" s="14">
        <f>$F35*U35</f>
        <v>82610</v>
      </c>
      <c r="X35" s="76">
        <v>0.34</v>
      </c>
      <c r="Y35" s="76"/>
      <c r="Z35" s="14">
        <f>$F35*X35</f>
        <v>102136.00000000001</v>
      </c>
      <c r="AA35" s="76">
        <v>0.21</v>
      </c>
      <c r="AB35" s="76"/>
      <c r="AC35" s="14">
        <f>$F35*AA35</f>
        <v>63084</v>
      </c>
      <c r="AD35" s="76">
        <v>0</v>
      </c>
      <c r="AE35" s="76"/>
      <c r="AF35" s="14">
        <f>$F35*AD35</f>
        <v>0</v>
      </c>
      <c r="AG35" s="76">
        <v>0.46400000000000002</v>
      </c>
      <c r="AH35" s="76"/>
      <c r="AI35" s="14">
        <f>$F35*AG35</f>
        <v>139385.60000000001</v>
      </c>
      <c r="AJ35" s="76">
        <v>0.2099</v>
      </c>
      <c r="AK35" s="76"/>
      <c r="AL35" s="14">
        <f>$F35*AJ35</f>
        <v>63053.96</v>
      </c>
      <c r="AM35" s="76">
        <v>0.32</v>
      </c>
      <c r="AN35" s="76"/>
      <c r="AO35" s="14">
        <f>$F35*AM35</f>
        <v>96128</v>
      </c>
    </row>
    <row r="36" spans="1:41" ht="16.5" customHeight="1" x14ac:dyDescent="0.35">
      <c r="A36" s="83"/>
      <c r="B36" s="84"/>
      <c r="C36" s="79" t="s">
        <v>47</v>
      </c>
      <c r="D36" s="79"/>
      <c r="E36" s="5" t="s">
        <v>8</v>
      </c>
      <c r="F36" s="96">
        <v>50000</v>
      </c>
      <c r="G36" s="96"/>
      <c r="H36" s="5" t="s">
        <v>7</v>
      </c>
      <c r="I36" s="76">
        <v>0.72</v>
      </c>
      <c r="J36" s="76"/>
      <c r="K36" s="14">
        <f>$F36*I36</f>
        <v>36000</v>
      </c>
      <c r="L36" s="76">
        <v>0.42</v>
      </c>
      <c r="M36" s="76"/>
      <c r="N36" s="25">
        <f>$F36*L36</f>
        <v>21000</v>
      </c>
      <c r="O36" s="76">
        <v>0.39</v>
      </c>
      <c r="P36" s="76"/>
      <c r="Q36" s="14">
        <f>$F36*O36</f>
        <v>19500</v>
      </c>
      <c r="R36" s="76">
        <v>0.45</v>
      </c>
      <c r="S36" s="76"/>
      <c r="T36" s="14">
        <f>$F36*R36</f>
        <v>22500</v>
      </c>
      <c r="U36" s="76">
        <v>0.38500000000000001</v>
      </c>
      <c r="V36" s="76"/>
      <c r="W36" s="14">
        <f>$F36*U36</f>
        <v>19250</v>
      </c>
      <c r="X36" s="76">
        <v>0.55000000000000004</v>
      </c>
      <c r="Y36" s="76"/>
      <c r="Z36" s="14">
        <f>$F36*X36</f>
        <v>27500.000000000004</v>
      </c>
      <c r="AA36" s="76">
        <v>0.4</v>
      </c>
      <c r="AB36" s="76"/>
      <c r="AC36" s="14">
        <f>$F36*AA36</f>
        <v>20000</v>
      </c>
      <c r="AD36" s="76">
        <v>0</v>
      </c>
      <c r="AE36" s="76"/>
      <c r="AF36" s="14">
        <f>$F36*AD36</f>
        <v>0</v>
      </c>
      <c r="AG36" s="76">
        <v>0.79400000000000004</v>
      </c>
      <c r="AH36" s="76"/>
      <c r="AI36" s="14">
        <f>$F36*AG36</f>
        <v>39700</v>
      </c>
      <c r="AJ36" s="76">
        <v>0.34989999999999999</v>
      </c>
      <c r="AK36" s="76"/>
      <c r="AL36" s="14">
        <f>$F36*AJ36</f>
        <v>17495</v>
      </c>
      <c r="AM36" s="76">
        <v>0.42</v>
      </c>
      <c r="AN36" s="76"/>
      <c r="AO36" s="14">
        <f>$F36*AM36</f>
        <v>21000</v>
      </c>
    </row>
    <row r="37" spans="1:41" ht="16.5" customHeight="1" x14ac:dyDescent="0.35">
      <c r="A37" s="54" t="s">
        <v>37</v>
      </c>
      <c r="B37" s="55"/>
      <c r="C37" s="55"/>
      <c r="D37" s="55"/>
      <c r="E37" s="55"/>
      <c r="F37" s="55"/>
      <c r="G37" s="55"/>
      <c r="H37" s="57"/>
      <c r="I37" s="52" t="s">
        <v>55</v>
      </c>
      <c r="J37" s="53"/>
      <c r="K37" s="10">
        <f>SUM(K35:K36)</f>
        <v>120112.00000000001</v>
      </c>
      <c r="L37" s="52" t="s">
        <v>55</v>
      </c>
      <c r="M37" s="53"/>
      <c r="N37" s="27">
        <f>SUM(N35:N36)</f>
        <v>74891.760000000009</v>
      </c>
      <c r="O37" s="52" t="s">
        <v>55</v>
      </c>
      <c r="P37" s="53"/>
      <c r="Q37" s="10">
        <f>SUM(Q35:Q36)</f>
        <v>85588</v>
      </c>
      <c r="R37" s="52" t="s">
        <v>55</v>
      </c>
      <c r="S37" s="53"/>
      <c r="T37" s="10">
        <f>SUM(T35:T36)</f>
        <v>91592</v>
      </c>
      <c r="U37" s="52" t="s">
        <v>55</v>
      </c>
      <c r="V37" s="53"/>
      <c r="W37" s="10">
        <f>SUM(W35:W36)</f>
        <v>101860</v>
      </c>
      <c r="X37" s="52" t="s">
        <v>55</v>
      </c>
      <c r="Y37" s="53"/>
      <c r="Z37" s="10">
        <f>SUM(Z35:Z36)</f>
        <v>129636.00000000001</v>
      </c>
      <c r="AA37" s="52" t="s">
        <v>55</v>
      </c>
      <c r="AB37" s="53"/>
      <c r="AC37" s="10">
        <f>SUM(AC35:AC36)</f>
        <v>83084</v>
      </c>
      <c r="AD37" s="52" t="s">
        <v>55</v>
      </c>
      <c r="AE37" s="53"/>
      <c r="AF37" s="10">
        <f>SUM(AF35:AF36)</f>
        <v>0</v>
      </c>
      <c r="AG37" s="52" t="s">
        <v>55</v>
      </c>
      <c r="AH37" s="53"/>
      <c r="AI37" s="10">
        <f>SUM(AI35:AI36)</f>
        <v>179085.6</v>
      </c>
      <c r="AJ37" s="52" t="s">
        <v>55</v>
      </c>
      <c r="AK37" s="53"/>
      <c r="AL37" s="10">
        <f>SUM(AL35:AL36)</f>
        <v>80548.959999999992</v>
      </c>
      <c r="AM37" s="52" t="s">
        <v>55</v>
      </c>
      <c r="AN37" s="53"/>
      <c r="AO37" s="10">
        <f>SUM(AO35:AO36)</f>
        <v>117128</v>
      </c>
    </row>
    <row r="38" spans="1:41" ht="16.5" customHeight="1" x14ac:dyDescent="0.35">
      <c r="A38" s="97" t="s">
        <v>48</v>
      </c>
      <c r="B38" s="79"/>
      <c r="C38" s="79" t="s">
        <v>49</v>
      </c>
      <c r="D38" s="79"/>
      <c r="E38" s="79" t="s">
        <v>6</v>
      </c>
      <c r="F38" s="96">
        <v>33400</v>
      </c>
      <c r="G38" s="96"/>
      <c r="H38" s="79" t="s">
        <v>7</v>
      </c>
      <c r="I38" s="76">
        <v>0.33</v>
      </c>
      <c r="J38" s="76"/>
      <c r="K38" s="78">
        <f>$F38*I38</f>
        <v>11022</v>
      </c>
      <c r="L38" s="76">
        <v>0.28989999999999999</v>
      </c>
      <c r="M38" s="76"/>
      <c r="N38" s="78">
        <f>$F38*L38</f>
        <v>9682.66</v>
      </c>
      <c r="O38" s="76">
        <v>0.22</v>
      </c>
      <c r="P38" s="76"/>
      <c r="Q38" s="78">
        <f>$F38*O38</f>
        <v>7348</v>
      </c>
      <c r="R38" s="76">
        <v>0.45</v>
      </c>
      <c r="S38" s="76"/>
      <c r="T38" s="78">
        <f>$F38*R38</f>
        <v>15030</v>
      </c>
      <c r="U38" s="76">
        <v>0</v>
      </c>
      <c r="V38" s="76"/>
      <c r="W38" s="78">
        <f>$F38*U38</f>
        <v>0</v>
      </c>
      <c r="X38" s="76">
        <v>0.32</v>
      </c>
      <c r="Y38" s="76"/>
      <c r="Z38" s="78">
        <f>$F38*X38</f>
        <v>10688</v>
      </c>
      <c r="AA38" s="76">
        <v>0.21</v>
      </c>
      <c r="AB38" s="76"/>
      <c r="AC38" s="164">
        <f>$F38*AA38</f>
        <v>7014</v>
      </c>
      <c r="AD38" s="76">
        <v>0</v>
      </c>
      <c r="AE38" s="76"/>
      <c r="AF38" s="78">
        <f>$F38*AD38</f>
        <v>0</v>
      </c>
      <c r="AG38" s="76">
        <v>0.56200000000000006</v>
      </c>
      <c r="AH38" s="76"/>
      <c r="AI38" s="78">
        <f>$F38*AG38</f>
        <v>18770.800000000003</v>
      </c>
      <c r="AJ38" s="76">
        <v>0.24990000000000001</v>
      </c>
      <c r="AK38" s="76"/>
      <c r="AL38" s="78">
        <f>$F38*AJ38</f>
        <v>8346.66</v>
      </c>
      <c r="AM38" s="76">
        <v>0.48</v>
      </c>
      <c r="AN38" s="76"/>
      <c r="AO38" s="78">
        <f>$F38*AM38</f>
        <v>16032</v>
      </c>
    </row>
    <row r="39" spans="1:41" ht="16.5" customHeight="1" x14ac:dyDescent="0.35">
      <c r="A39" s="97"/>
      <c r="B39" s="79"/>
      <c r="C39" s="79" t="s">
        <v>50</v>
      </c>
      <c r="D39" s="79"/>
      <c r="E39" s="79"/>
      <c r="F39" s="96"/>
      <c r="G39" s="96"/>
      <c r="H39" s="79"/>
      <c r="I39" s="76"/>
      <c r="J39" s="76"/>
      <c r="K39" s="78"/>
      <c r="L39" s="76"/>
      <c r="M39" s="76"/>
      <c r="N39" s="78"/>
      <c r="O39" s="76"/>
      <c r="P39" s="76"/>
      <c r="Q39" s="78"/>
      <c r="R39" s="76"/>
      <c r="S39" s="76"/>
      <c r="T39" s="78"/>
      <c r="U39" s="76"/>
      <c r="V39" s="76"/>
      <c r="W39" s="78"/>
      <c r="X39" s="76"/>
      <c r="Y39" s="76"/>
      <c r="Z39" s="78"/>
      <c r="AA39" s="76"/>
      <c r="AB39" s="76"/>
      <c r="AC39" s="164"/>
      <c r="AD39" s="76"/>
      <c r="AE39" s="76"/>
      <c r="AF39" s="78"/>
      <c r="AG39" s="76"/>
      <c r="AH39" s="76"/>
      <c r="AI39" s="78"/>
      <c r="AJ39" s="76"/>
      <c r="AK39" s="76"/>
      <c r="AL39" s="78"/>
      <c r="AM39" s="76"/>
      <c r="AN39" s="76"/>
      <c r="AO39" s="78"/>
    </row>
    <row r="40" spans="1:41" ht="16.5" customHeight="1" x14ac:dyDescent="0.35">
      <c r="A40" s="54" t="s">
        <v>51</v>
      </c>
      <c r="B40" s="55"/>
      <c r="C40" s="55"/>
      <c r="D40" s="55"/>
      <c r="E40" s="55"/>
      <c r="F40" s="55"/>
      <c r="G40" s="55"/>
      <c r="H40" s="57"/>
      <c r="I40" s="52" t="s">
        <v>55</v>
      </c>
      <c r="J40" s="53"/>
      <c r="K40" s="10">
        <f>SUM(K38)</f>
        <v>11022</v>
      </c>
      <c r="L40" s="52" t="s">
        <v>55</v>
      </c>
      <c r="M40" s="53"/>
      <c r="N40" s="10">
        <f>SUM(N38)</f>
        <v>9682.66</v>
      </c>
      <c r="O40" s="52" t="s">
        <v>55</v>
      </c>
      <c r="P40" s="53"/>
      <c r="Q40" s="10">
        <f>SUM(Q38)</f>
        <v>7348</v>
      </c>
      <c r="R40" s="52" t="s">
        <v>55</v>
      </c>
      <c r="S40" s="53"/>
      <c r="T40" s="10">
        <f>SUM(T38)</f>
        <v>15030</v>
      </c>
      <c r="U40" s="52" t="s">
        <v>55</v>
      </c>
      <c r="V40" s="53"/>
      <c r="W40" s="10">
        <f>SUM(W38)</f>
        <v>0</v>
      </c>
      <c r="X40" s="52" t="s">
        <v>55</v>
      </c>
      <c r="Y40" s="53"/>
      <c r="Z40" s="10">
        <f>SUM(Z38)</f>
        <v>10688</v>
      </c>
      <c r="AA40" s="52" t="s">
        <v>55</v>
      </c>
      <c r="AB40" s="53"/>
      <c r="AC40" s="27">
        <f>SUM(AC38)</f>
        <v>7014</v>
      </c>
      <c r="AD40" s="52" t="s">
        <v>55</v>
      </c>
      <c r="AE40" s="53"/>
      <c r="AF40" s="10">
        <f>SUM(AF38)</f>
        <v>0</v>
      </c>
      <c r="AG40" s="52" t="s">
        <v>55</v>
      </c>
      <c r="AH40" s="53"/>
      <c r="AI40" s="10">
        <f>SUM(AI38)</f>
        <v>18770.800000000003</v>
      </c>
      <c r="AJ40" s="52" t="s">
        <v>55</v>
      </c>
      <c r="AK40" s="53"/>
      <c r="AL40" s="10">
        <f>SUM(AL38)</f>
        <v>8346.66</v>
      </c>
      <c r="AM40" s="52" t="s">
        <v>55</v>
      </c>
      <c r="AN40" s="53"/>
      <c r="AO40" s="10">
        <f>SUM(AO38)</f>
        <v>16032</v>
      </c>
    </row>
    <row r="41" spans="1:41" ht="28.5" customHeight="1" x14ac:dyDescent="0.35">
      <c r="A41" s="97" t="s">
        <v>52</v>
      </c>
      <c r="B41" s="79"/>
      <c r="C41" s="79" t="s">
        <v>53</v>
      </c>
      <c r="D41" s="80"/>
      <c r="E41" s="79" t="s">
        <v>6</v>
      </c>
      <c r="F41" s="96">
        <v>428500</v>
      </c>
      <c r="G41" s="96"/>
      <c r="H41" s="79" t="s">
        <v>7</v>
      </c>
      <c r="I41" s="76">
        <v>0.28999999999999998</v>
      </c>
      <c r="J41" s="76"/>
      <c r="K41" s="78">
        <f>$F41*I41</f>
        <v>124264.99999999999</v>
      </c>
      <c r="L41" s="76">
        <v>0.19289999999999999</v>
      </c>
      <c r="M41" s="76"/>
      <c r="N41" s="164">
        <f>$F41*L41</f>
        <v>82657.649999999994</v>
      </c>
      <c r="O41" s="76">
        <v>0.22</v>
      </c>
      <c r="P41" s="76"/>
      <c r="Q41" s="78">
        <f>$F41*O41</f>
        <v>94270</v>
      </c>
      <c r="R41" s="76">
        <v>0.23</v>
      </c>
      <c r="S41" s="76"/>
      <c r="T41" s="78">
        <f>$F41*R41</f>
        <v>98555</v>
      </c>
      <c r="U41" s="76">
        <v>0.315</v>
      </c>
      <c r="V41" s="76"/>
      <c r="W41" s="78">
        <f>$F41*U41</f>
        <v>134977.5</v>
      </c>
      <c r="X41" s="76">
        <v>0.4</v>
      </c>
      <c r="Y41" s="76"/>
      <c r="Z41" s="78">
        <f>$F41*X41</f>
        <v>171400</v>
      </c>
      <c r="AA41" s="76">
        <v>0.21</v>
      </c>
      <c r="AB41" s="76"/>
      <c r="AC41" s="78">
        <f>$F41*AA41</f>
        <v>89985</v>
      </c>
      <c r="AD41" s="76">
        <v>0</v>
      </c>
      <c r="AE41" s="76"/>
      <c r="AF41" s="78">
        <f>$F41*AD41</f>
        <v>0</v>
      </c>
      <c r="AG41" s="76">
        <v>0.46400000000000002</v>
      </c>
      <c r="AH41" s="76"/>
      <c r="AI41" s="78">
        <f>$F41*AG41</f>
        <v>198824</v>
      </c>
      <c r="AJ41" s="76">
        <v>0.24990000000000001</v>
      </c>
      <c r="AK41" s="76"/>
      <c r="AL41" s="78">
        <f>$F41*AJ41</f>
        <v>107082.15000000001</v>
      </c>
      <c r="AM41" s="76">
        <v>0.32</v>
      </c>
      <c r="AN41" s="76"/>
      <c r="AO41" s="78">
        <f>$F41*AM41</f>
        <v>137120</v>
      </c>
    </row>
    <row r="42" spans="1:41" ht="16.5" customHeight="1" x14ac:dyDescent="0.35">
      <c r="A42" s="97"/>
      <c r="B42" s="79"/>
      <c r="C42" s="79" t="s">
        <v>54</v>
      </c>
      <c r="D42" s="79"/>
      <c r="E42" s="79"/>
      <c r="F42" s="96"/>
      <c r="G42" s="96"/>
      <c r="H42" s="79"/>
      <c r="I42" s="76"/>
      <c r="J42" s="76"/>
      <c r="K42" s="78"/>
      <c r="L42" s="76"/>
      <c r="M42" s="76"/>
      <c r="N42" s="164"/>
      <c r="O42" s="76"/>
      <c r="P42" s="76"/>
      <c r="Q42" s="78"/>
      <c r="R42" s="76"/>
      <c r="S42" s="76"/>
      <c r="T42" s="78"/>
      <c r="U42" s="76"/>
      <c r="V42" s="76"/>
      <c r="W42" s="78"/>
      <c r="X42" s="76"/>
      <c r="Y42" s="76"/>
      <c r="Z42" s="78"/>
      <c r="AA42" s="76"/>
      <c r="AB42" s="76"/>
      <c r="AC42" s="78"/>
      <c r="AD42" s="76"/>
      <c r="AE42" s="76"/>
      <c r="AF42" s="78"/>
      <c r="AG42" s="76"/>
      <c r="AH42" s="76"/>
      <c r="AI42" s="78"/>
      <c r="AJ42" s="76"/>
      <c r="AK42" s="76"/>
      <c r="AL42" s="78"/>
      <c r="AM42" s="76"/>
      <c r="AN42" s="76"/>
      <c r="AO42" s="78"/>
    </row>
    <row r="43" spans="1:41" ht="16.5" customHeight="1" thickBot="1" x14ac:dyDescent="0.4">
      <c r="A43" s="54" t="s">
        <v>45</v>
      </c>
      <c r="B43" s="55"/>
      <c r="C43" s="55"/>
      <c r="D43" s="55"/>
      <c r="E43" s="55"/>
      <c r="F43" s="55"/>
      <c r="G43" s="55"/>
      <c r="H43" s="57"/>
      <c r="I43" s="52" t="s">
        <v>55</v>
      </c>
      <c r="J43" s="53"/>
      <c r="K43" s="10">
        <f>SUM(K41)</f>
        <v>124264.99999999999</v>
      </c>
      <c r="L43" s="52" t="s">
        <v>55</v>
      </c>
      <c r="M43" s="53"/>
      <c r="N43" s="27">
        <f>SUM(N41)</f>
        <v>82657.649999999994</v>
      </c>
      <c r="O43" s="52" t="s">
        <v>55</v>
      </c>
      <c r="P43" s="53"/>
      <c r="Q43" s="10">
        <f>SUM(Q41)</f>
        <v>94270</v>
      </c>
      <c r="R43" s="52" t="s">
        <v>55</v>
      </c>
      <c r="S43" s="53"/>
      <c r="T43" s="10">
        <f>SUM(T41)</f>
        <v>98555</v>
      </c>
      <c r="U43" s="52" t="s">
        <v>55</v>
      </c>
      <c r="V43" s="53"/>
      <c r="W43" s="10">
        <f>SUM(W41)</f>
        <v>134977.5</v>
      </c>
      <c r="X43" s="52" t="s">
        <v>55</v>
      </c>
      <c r="Y43" s="53"/>
      <c r="Z43" s="10">
        <f>SUM(Z41)</f>
        <v>171400</v>
      </c>
      <c r="AA43" s="52" t="s">
        <v>55</v>
      </c>
      <c r="AB43" s="53"/>
      <c r="AC43" s="10">
        <f>SUM(AC41)</f>
        <v>89985</v>
      </c>
      <c r="AD43" s="52" t="s">
        <v>55</v>
      </c>
      <c r="AE43" s="53"/>
      <c r="AF43" s="10">
        <f>SUM(AF41)</f>
        <v>0</v>
      </c>
      <c r="AG43" s="52" t="s">
        <v>55</v>
      </c>
      <c r="AH43" s="53"/>
      <c r="AI43" s="10">
        <f>SUM(AI41)</f>
        <v>198824</v>
      </c>
      <c r="AJ43" s="52" t="s">
        <v>55</v>
      </c>
      <c r="AK43" s="53"/>
      <c r="AL43" s="10">
        <f>SUM(AL41)</f>
        <v>107082.15000000001</v>
      </c>
      <c r="AM43" s="52" t="s">
        <v>55</v>
      </c>
      <c r="AN43" s="53"/>
      <c r="AO43" s="10">
        <f>SUM(AO41)</f>
        <v>137120</v>
      </c>
    </row>
    <row r="44" spans="1:41" ht="15" thickBot="1" x14ac:dyDescent="0.4">
      <c r="A44" s="102" t="s">
        <v>17</v>
      </c>
      <c r="B44" s="103"/>
      <c r="C44" s="103"/>
      <c r="D44" s="103"/>
      <c r="E44" s="103"/>
      <c r="F44" s="103"/>
      <c r="G44" s="103"/>
      <c r="H44" s="103"/>
      <c r="I44" s="18"/>
      <c r="J44" s="18"/>
      <c r="K44" s="19"/>
      <c r="L44" s="18"/>
      <c r="M44" s="18"/>
      <c r="N44" s="19"/>
      <c r="O44" s="18"/>
      <c r="P44" s="18"/>
      <c r="Q44" s="19"/>
      <c r="R44" s="18"/>
      <c r="S44" s="18"/>
      <c r="T44" s="19"/>
      <c r="U44" s="18"/>
      <c r="V44" s="18"/>
      <c r="W44" s="19"/>
      <c r="X44" s="18"/>
      <c r="Y44" s="18"/>
      <c r="Z44" s="19"/>
      <c r="AA44" s="18"/>
      <c r="AB44" s="18"/>
      <c r="AC44" s="19"/>
      <c r="AD44" s="18"/>
      <c r="AE44" s="18"/>
      <c r="AF44" s="19"/>
      <c r="AG44" s="18"/>
      <c r="AH44" s="18"/>
      <c r="AI44" s="19"/>
      <c r="AJ44" s="18"/>
      <c r="AK44" s="18"/>
      <c r="AL44" s="19"/>
      <c r="AM44" s="18"/>
      <c r="AN44" s="18"/>
      <c r="AO44" s="19"/>
    </row>
    <row r="45" spans="1:41" ht="14.5" customHeight="1" x14ac:dyDescent="0.35">
      <c r="A45" s="124" t="s">
        <v>0</v>
      </c>
      <c r="B45" s="88"/>
      <c r="C45" s="126" t="s">
        <v>1</v>
      </c>
      <c r="D45" s="87"/>
      <c r="E45" s="85" t="s">
        <v>2</v>
      </c>
      <c r="F45" s="87" t="s">
        <v>3</v>
      </c>
      <c r="G45" s="88"/>
      <c r="H45" s="91" t="s">
        <v>4</v>
      </c>
      <c r="I45" s="128" t="s">
        <v>13</v>
      </c>
      <c r="J45" s="129"/>
      <c r="K45" s="64" t="s">
        <v>5</v>
      </c>
      <c r="L45" s="128" t="s">
        <v>13</v>
      </c>
      <c r="M45" s="129"/>
      <c r="N45" s="64" t="s">
        <v>5</v>
      </c>
      <c r="O45" s="128" t="s">
        <v>13</v>
      </c>
      <c r="P45" s="129"/>
      <c r="Q45" s="64" t="s">
        <v>5</v>
      </c>
      <c r="R45" s="128" t="s">
        <v>13</v>
      </c>
      <c r="S45" s="129"/>
      <c r="T45" s="64" t="s">
        <v>5</v>
      </c>
      <c r="U45" s="128" t="s">
        <v>13</v>
      </c>
      <c r="V45" s="129"/>
      <c r="W45" s="64" t="s">
        <v>5</v>
      </c>
      <c r="X45" s="128" t="s">
        <v>13</v>
      </c>
      <c r="Y45" s="129"/>
      <c r="Z45" s="64" t="s">
        <v>5</v>
      </c>
      <c r="AA45" s="128" t="s">
        <v>13</v>
      </c>
      <c r="AB45" s="129"/>
      <c r="AC45" s="64" t="s">
        <v>5</v>
      </c>
      <c r="AD45" s="128" t="s">
        <v>13</v>
      </c>
      <c r="AE45" s="129"/>
      <c r="AF45" s="64" t="s">
        <v>5</v>
      </c>
      <c r="AG45" s="128" t="s">
        <v>13</v>
      </c>
      <c r="AH45" s="129"/>
      <c r="AI45" s="64" t="s">
        <v>5</v>
      </c>
      <c r="AJ45" s="128" t="s">
        <v>13</v>
      </c>
      <c r="AK45" s="129"/>
      <c r="AL45" s="64" t="s">
        <v>5</v>
      </c>
      <c r="AM45" s="128" t="s">
        <v>13</v>
      </c>
      <c r="AN45" s="129"/>
      <c r="AO45" s="64" t="s">
        <v>5</v>
      </c>
    </row>
    <row r="46" spans="1:41" x14ac:dyDescent="0.35">
      <c r="A46" s="125"/>
      <c r="B46" s="90"/>
      <c r="C46" s="127"/>
      <c r="D46" s="89"/>
      <c r="E46" s="86"/>
      <c r="F46" s="89"/>
      <c r="G46" s="90"/>
      <c r="H46" s="92"/>
      <c r="I46" s="130"/>
      <c r="J46" s="131"/>
      <c r="K46" s="65"/>
      <c r="L46" s="130"/>
      <c r="M46" s="131"/>
      <c r="N46" s="65"/>
      <c r="O46" s="130"/>
      <c r="P46" s="131"/>
      <c r="Q46" s="65"/>
      <c r="R46" s="130"/>
      <c r="S46" s="131"/>
      <c r="T46" s="65"/>
      <c r="U46" s="130"/>
      <c r="V46" s="131"/>
      <c r="W46" s="65"/>
      <c r="X46" s="130"/>
      <c r="Y46" s="131"/>
      <c r="Z46" s="65"/>
      <c r="AA46" s="130"/>
      <c r="AB46" s="131"/>
      <c r="AC46" s="65"/>
      <c r="AD46" s="130"/>
      <c r="AE46" s="131"/>
      <c r="AF46" s="65"/>
      <c r="AG46" s="130"/>
      <c r="AH46" s="131"/>
      <c r="AI46" s="65"/>
      <c r="AJ46" s="130"/>
      <c r="AK46" s="131"/>
      <c r="AL46" s="65"/>
      <c r="AM46" s="130"/>
      <c r="AN46" s="131"/>
      <c r="AO46" s="65"/>
    </row>
    <row r="47" spans="1:41" ht="15" customHeight="1" x14ac:dyDescent="0.35">
      <c r="A47" s="97" t="s">
        <v>18</v>
      </c>
      <c r="B47" s="79"/>
      <c r="C47" s="123" t="s">
        <v>57</v>
      </c>
      <c r="D47" s="123"/>
      <c r="E47" s="120" t="s">
        <v>6</v>
      </c>
      <c r="F47" s="121">
        <v>61000</v>
      </c>
      <c r="G47" s="121"/>
      <c r="H47" s="121" t="s">
        <v>7</v>
      </c>
      <c r="I47" s="122">
        <v>0.31</v>
      </c>
      <c r="J47" s="122"/>
      <c r="K47" s="113">
        <f>$F47*I47</f>
        <v>18910</v>
      </c>
      <c r="L47" s="122">
        <v>0.28989999999999999</v>
      </c>
      <c r="M47" s="122"/>
      <c r="N47" s="113">
        <f>$F47*L47</f>
        <v>17683.899999999998</v>
      </c>
      <c r="O47" s="122">
        <v>0.27</v>
      </c>
      <c r="P47" s="122"/>
      <c r="Q47" s="113">
        <f>$F47*O47</f>
        <v>16470</v>
      </c>
      <c r="R47" s="122">
        <v>0.3</v>
      </c>
      <c r="S47" s="122"/>
      <c r="T47" s="113">
        <f>$F47*R47</f>
        <v>18300</v>
      </c>
      <c r="U47" s="122">
        <v>0</v>
      </c>
      <c r="V47" s="122"/>
      <c r="W47" s="113">
        <f>$F47*U47</f>
        <v>0</v>
      </c>
      <c r="X47" s="122">
        <v>0.34</v>
      </c>
      <c r="Y47" s="122"/>
      <c r="Z47" s="113">
        <f>$F47*X47</f>
        <v>20740</v>
      </c>
      <c r="AA47" s="122">
        <v>0.26</v>
      </c>
      <c r="AB47" s="122"/>
      <c r="AC47" s="170">
        <f>$F47*AA47</f>
        <v>15860</v>
      </c>
      <c r="AD47" s="122">
        <v>0</v>
      </c>
      <c r="AE47" s="122"/>
      <c r="AF47" s="113">
        <f>$F47*AD47</f>
        <v>0</v>
      </c>
      <c r="AG47" s="122">
        <v>0.621</v>
      </c>
      <c r="AH47" s="122"/>
      <c r="AI47" s="113">
        <f>$F47*AG47</f>
        <v>37881</v>
      </c>
      <c r="AJ47" s="122">
        <v>0.33989999999999998</v>
      </c>
      <c r="AK47" s="122"/>
      <c r="AL47" s="113">
        <f>$F47*AJ47</f>
        <v>20733.899999999998</v>
      </c>
      <c r="AM47" s="122">
        <v>0.4</v>
      </c>
      <c r="AN47" s="122"/>
      <c r="AO47" s="113">
        <f>$F47*AM47</f>
        <v>24400</v>
      </c>
    </row>
    <row r="48" spans="1:41" x14ac:dyDescent="0.35">
      <c r="A48" s="97"/>
      <c r="B48" s="79"/>
      <c r="C48" s="123" t="s">
        <v>58</v>
      </c>
      <c r="D48" s="123"/>
      <c r="E48" s="120"/>
      <c r="F48" s="121"/>
      <c r="G48" s="121"/>
      <c r="H48" s="121"/>
      <c r="I48" s="122"/>
      <c r="J48" s="122"/>
      <c r="K48" s="113"/>
      <c r="L48" s="122"/>
      <c r="M48" s="122"/>
      <c r="N48" s="113"/>
      <c r="O48" s="122"/>
      <c r="P48" s="122"/>
      <c r="Q48" s="113"/>
      <c r="R48" s="122"/>
      <c r="S48" s="122"/>
      <c r="T48" s="113"/>
      <c r="U48" s="122"/>
      <c r="V48" s="122"/>
      <c r="W48" s="113"/>
      <c r="X48" s="122"/>
      <c r="Y48" s="122"/>
      <c r="Z48" s="113"/>
      <c r="AA48" s="122"/>
      <c r="AB48" s="122"/>
      <c r="AC48" s="170"/>
      <c r="AD48" s="122"/>
      <c r="AE48" s="122"/>
      <c r="AF48" s="113"/>
      <c r="AG48" s="122"/>
      <c r="AH48" s="122"/>
      <c r="AI48" s="113"/>
      <c r="AJ48" s="122"/>
      <c r="AK48" s="122"/>
      <c r="AL48" s="113"/>
      <c r="AM48" s="122"/>
      <c r="AN48" s="122"/>
      <c r="AO48" s="113"/>
    </row>
    <row r="49" spans="1:41" x14ac:dyDescent="0.35">
      <c r="A49" s="152" t="s">
        <v>63</v>
      </c>
      <c r="B49" s="153"/>
      <c r="C49" s="153"/>
      <c r="D49" s="153"/>
      <c r="E49" s="153"/>
      <c r="F49" s="153"/>
      <c r="G49" s="153"/>
      <c r="H49" s="153"/>
      <c r="I49" s="154" t="s">
        <v>12</v>
      </c>
      <c r="J49" s="154"/>
      <c r="K49" s="7">
        <f>SUM(K47:K48)</f>
        <v>18910</v>
      </c>
      <c r="L49" s="154" t="s">
        <v>12</v>
      </c>
      <c r="M49" s="154"/>
      <c r="N49" s="7">
        <f>SUM(N47:N48)</f>
        <v>17683.899999999998</v>
      </c>
      <c r="O49" s="154" t="s">
        <v>12</v>
      </c>
      <c r="P49" s="154"/>
      <c r="Q49" s="7">
        <f>SUM(Q47:Q48)</f>
        <v>16470</v>
      </c>
      <c r="R49" s="154" t="s">
        <v>12</v>
      </c>
      <c r="S49" s="154"/>
      <c r="T49" s="7">
        <f>SUM(T47:T48)</f>
        <v>18300</v>
      </c>
      <c r="U49" s="154" t="s">
        <v>12</v>
      </c>
      <c r="V49" s="154"/>
      <c r="W49" s="7">
        <f>SUM(W47:W48)</f>
        <v>0</v>
      </c>
      <c r="X49" s="154" t="s">
        <v>12</v>
      </c>
      <c r="Y49" s="154"/>
      <c r="Z49" s="7">
        <f>SUM(Z47:Z48)</f>
        <v>20740</v>
      </c>
      <c r="AA49" s="154" t="s">
        <v>12</v>
      </c>
      <c r="AB49" s="154"/>
      <c r="AC49" s="28">
        <f>SUM(AC47:AC48)</f>
        <v>15860</v>
      </c>
      <c r="AD49" s="154" t="s">
        <v>12</v>
      </c>
      <c r="AE49" s="154"/>
      <c r="AF49" s="7">
        <f>SUM(AF47:AF48)</f>
        <v>0</v>
      </c>
      <c r="AG49" s="154" t="s">
        <v>12</v>
      </c>
      <c r="AH49" s="154"/>
      <c r="AI49" s="7">
        <f>SUM(AI47:AI48)</f>
        <v>37881</v>
      </c>
      <c r="AJ49" s="154" t="s">
        <v>12</v>
      </c>
      <c r="AK49" s="154"/>
      <c r="AL49" s="7">
        <f>SUM(AL47:AL48)</f>
        <v>20733.899999999998</v>
      </c>
      <c r="AM49" s="154" t="s">
        <v>12</v>
      </c>
      <c r="AN49" s="154"/>
      <c r="AO49" s="7">
        <f>SUM(AO47:AO48)</f>
        <v>24400</v>
      </c>
    </row>
    <row r="50" spans="1:41" ht="33.5" customHeight="1" x14ac:dyDescent="0.35">
      <c r="A50" s="151" t="s">
        <v>21</v>
      </c>
      <c r="B50" s="147"/>
      <c r="C50" s="146" t="s">
        <v>59</v>
      </c>
      <c r="D50" s="146"/>
      <c r="E50" s="147" t="s">
        <v>6</v>
      </c>
      <c r="F50" s="148">
        <v>123700</v>
      </c>
      <c r="G50" s="148"/>
      <c r="H50" s="147" t="s">
        <v>7</v>
      </c>
      <c r="I50" s="149">
        <v>0.28999999999999998</v>
      </c>
      <c r="J50" s="149"/>
      <c r="K50" s="150">
        <f>$F50*I50</f>
        <v>35873</v>
      </c>
      <c r="L50" s="149">
        <v>0.27989999999999998</v>
      </c>
      <c r="M50" s="149"/>
      <c r="N50" s="150">
        <f>$F50*L50</f>
        <v>34623.629999999997</v>
      </c>
      <c r="O50" s="149">
        <v>0.27</v>
      </c>
      <c r="P50" s="149"/>
      <c r="Q50" s="150">
        <f>$F50*O50</f>
        <v>33399</v>
      </c>
      <c r="R50" s="149">
        <v>0.28000000000000003</v>
      </c>
      <c r="S50" s="149"/>
      <c r="T50" s="150">
        <f>$F50*R50</f>
        <v>34636</v>
      </c>
      <c r="U50" s="149">
        <v>0</v>
      </c>
      <c r="V50" s="149"/>
      <c r="W50" s="150">
        <f>$F50*U50</f>
        <v>0</v>
      </c>
      <c r="X50" s="149">
        <v>0.33</v>
      </c>
      <c r="Y50" s="149"/>
      <c r="Z50" s="150">
        <f>$F50*X50</f>
        <v>40821</v>
      </c>
      <c r="AA50" s="149">
        <v>0.26</v>
      </c>
      <c r="AB50" s="149"/>
      <c r="AC50" s="167">
        <f>$F50*AA50</f>
        <v>32162</v>
      </c>
      <c r="AD50" s="149">
        <v>0</v>
      </c>
      <c r="AE50" s="149"/>
      <c r="AF50" s="150">
        <f>$F50*AD50</f>
        <v>0</v>
      </c>
      <c r="AG50" s="149">
        <v>0.46400000000000002</v>
      </c>
      <c r="AH50" s="149"/>
      <c r="AI50" s="150">
        <f>$F50*AG50</f>
        <v>57396.800000000003</v>
      </c>
      <c r="AJ50" s="149">
        <v>0.33989999999999998</v>
      </c>
      <c r="AK50" s="149"/>
      <c r="AL50" s="150">
        <f>$F50*AJ50</f>
        <v>42045.63</v>
      </c>
      <c r="AM50" s="149">
        <v>0.48</v>
      </c>
      <c r="AN50" s="149"/>
      <c r="AO50" s="150">
        <f>$F50*AM50</f>
        <v>59376</v>
      </c>
    </row>
    <row r="51" spans="1:41" x14ac:dyDescent="0.35">
      <c r="A51" s="151"/>
      <c r="B51" s="147"/>
      <c r="C51" s="145" t="s">
        <v>60</v>
      </c>
      <c r="D51" s="145"/>
      <c r="E51" s="147"/>
      <c r="F51" s="148"/>
      <c r="G51" s="148"/>
      <c r="H51" s="147"/>
      <c r="I51" s="149"/>
      <c r="J51" s="149"/>
      <c r="K51" s="150"/>
      <c r="L51" s="149"/>
      <c r="M51" s="149"/>
      <c r="N51" s="150"/>
      <c r="O51" s="149"/>
      <c r="P51" s="149"/>
      <c r="Q51" s="150"/>
      <c r="R51" s="149"/>
      <c r="S51" s="149"/>
      <c r="T51" s="150"/>
      <c r="U51" s="149"/>
      <c r="V51" s="149"/>
      <c r="W51" s="150"/>
      <c r="X51" s="149"/>
      <c r="Y51" s="149"/>
      <c r="Z51" s="150"/>
      <c r="AA51" s="149"/>
      <c r="AB51" s="149"/>
      <c r="AC51" s="167"/>
      <c r="AD51" s="149"/>
      <c r="AE51" s="149"/>
      <c r="AF51" s="150"/>
      <c r="AG51" s="149"/>
      <c r="AH51" s="149"/>
      <c r="AI51" s="150"/>
      <c r="AJ51" s="149"/>
      <c r="AK51" s="149"/>
      <c r="AL51" s="150"/>
      <c r="AM51" s="149"/>
      <c r="AN51" s="149"/>
      <c r="AO51" s="150"/>
    </row>
    <row r="52" spans="1:41" x14ac:dyDescent="0.35">
      <c r="A52" s="142" t="s">
        <v>63</v>
      </c>
      <c r="B52" s="143"/>
      <c r="C52" s="143"/>
      <c r="D52" s="143"/>
      <c r="E52" s="143"/>
      <c r="F52" s="143"/>
      <c r="G52" s="143"/>
      <c r="H52" s="143"/>
      <c r="I52" s="144" t="s">
        <v>55</v>
      </c>
      <c r="J52" s="144"/>
      <c r="K52" s="15">
        <f>SUM(K50)</f>
        <v>35873</v>
      </c>
      <c r="L52" s="144" t="s">
        <v>55</v>
      </c>
      <c r="M52" s="144"/>
      <c r="N52" s="15">
        <f>SUM(N50)</f>
        <v>34623.629999999997</v>
      </c>
      <c r="O52" s="144" t="s">
        <v>55</v>
      </c>
      <c r="P52" s="144"/>
      <c r="Q52" s="15">
        <f>SUM(Q50)</f>
        <v>33399</v>
      </c>
      <c r="R52" s="144" t="s">
        <v>55</v>
      </c>
      <c r="S52" s="144"/>
      <c r="T52" s="15">
        <f>SUM(T50)</f>
        <v>34636</v>
      </c>
      <c r="U52" s="144" t="s">
        <v>55</v>
      </c>
      <c r="V52" s="144"/>
      <c r="W52" s="15">
        <f>SUM(W50)</f>
        <v>0</v>
      </c>
      <c r="X52" s="144" t="s">
        <v>55</v>
      </c>
      <c r="Y52" s="144"/>
      <c r="Z52" s="15">
        <f>SUM(Z50)</f>
        <v>40821</v>
      </c>
      <c r="AA52" s="144" t="s">
        <v>55</v>
      </c>
      <c r="AB52" s="144"/>
      <c r="AC52" s="34">
        <f>SUM(AC50)</f>
        <v>32162</v>
      </c>
      <c r="AD52" s="144" t="s">
        <v>55</v>
      </c>
      <c r="AE52" s="144"/>
      <c r="AF52" s="15">
        <f>SUM(AF50)</f>
        <v>0</v>
      </c>
      <c r="AG52" s="144" t="s">
        <v>55</v>
      </c>
      <c r="AH52" s="144"/>
      <c r="AI52" s="15">
        <f>SUM(AI50)</f>
        <v>57396.800000000003</v>
      </c>
      <c r="AJ52" s="144" t="s">
        <v>55</v>
      </c>
      <c r="AK52" s="144"/>
      <c r="AL52" s="15">
        <f>SUM(AL50)</f>
        <v>42045.63</v>
      </c>
      <c r="AM52" s="144" t="s">
        <v>55</v>
      </c>
      <c r="AN52" s="144"/>
      <c r="AO52" s="15">
        <f>SUM(AO50)</f>
        <v>59376</v>
      </c>
    </row>
    <row r="53" spans="1:41" x14ac:dyDescent="0.35">
      <c r="A53" s="151" t="s">
        <v>48</v>
      </c>
      <c r="B53" s="147"/>
      <c r="C53" s="145" t="s">
        <v>61</v>
      </c>
      <c r="D53" s="145"/>
      <c r="E53" s="147" t="s">
        <v>6</v>
      </c>
      <c r="F53" s="148">
        <v>220300</v>
      </c>
      <c r="G53" s="148"/>
      <c r="H53" s="147" t="s">
        <v>7</v>
      </c>
      <c r="I53" s="149">
        <v>0.28999999999999998</v>
      </c>
      <c r="J53" s="149"/>
      <c r="K53" s="150">
        <f>$F53*I53</f>
        <v>63886.999999999993</v>
      </c>
      <c r="L53" s="149">
        <v>0.28989999999999999</v>
      </c>
      <c r="M53" s="149"/>
      <c r="N53" s="165">
        <f>$F53*L53</f>
        <v>63864.97</v>
      </c>
      <c r="O53" s="149">
        <v>0.27</v>
      </c>
      <c r="P53" s="149"/>
      <c r="Q53" s="150">
        <f>$F53*O53</f>
        <v>59481.000000000007</v>
      </c>
      <c r="R53" s="149">
        <v>0.27</v>
      </c>
      <c r="S53" s="149"/>
      <c r="T53" s="167">
        <f>$F53*R53</f>
        <v>59481.000000000007</v>
      </c>
      <c r="U53" s="149">
        <v>0</v>
      </c>
      <c r="V53" s="149"/>
      <c r="W53" s="150">
        <f>$F53*U53</f>
        <v>0</v>
      </c>
      <c r="X53" s="149">
        <v>0.3</v>
      </c>
      <c r="Y53" s="149"/>
      <c r="Z53" s="150">
        <f>$F53*X53</f>
        <v>66090</v>
      </c>
      <c r="AA53" s="149">
        <v>0.26</v>
      </c>
      <c r="AB53" s="149"/>
      <c r="AC53" s="150">
        <f>$F53*AA53</f>
        <v>57278</v>
      </c>
      <c r="AD53" s="149">
        <v>0</v>
      </c>
      <c r="AE53" s="149"/>
      <c r="AF53" s="150">
        <f>$F53*AD53</f>
        <v>0</v>
      </c>
      <c r="AG53" s="149">
        <v>0.46400000000000002</v>
      </c>
      <c r="AH53" s="149"/>
      <c r="AI53" s="150">
        <f>$F53*AG53</f>
        <v>102219.20000000001</v>
      </c>
      <c r="AJ53" s="149">
        <v>0.30990000000000001</v>
      </c>
      <c r="AK53" s="149"/>
      <c r="AL53" s="150">
        <f>$F53*AJ53</f>
        <v>68270.97</v>
      </c>
      <c r="AM53" s="149">
        <v>0.32</v>
      </c>
      <c r="AN53" s="149"/>
      <c r="AO53" s="150">
        <f>$F53*AM53</f>
        <v>70496</v>
      </c>
    </row>
    <row r="54" spans="1:41" x14ac:dyDescent="0.35">
      <c r="A54" s="151"/>
      <c r="B54" s="147"/>
      <c r="C54" s="145" t="s">
        <v>62</v>
      </c>
      <c r="D54" s="145"/>
      <c r="E54" s="147"/>
      <c r="F54" s="148"/>
      <c r="G54" s="148"/>
      <c r="H54" s="147"/>
      <c r="I54" s="149"/>
      <c r="J54" s="149"/>
      <c r="K54" s="150"/>
      <c r="L54" s="149"/>
      <c r="M54" s="149"/>
      <c r="N54" s="165"/>
      <c r="O54" s="149"/>
      <c r="P54" s="149"/>
      <c r="Q54" s="150"/>
      <c r="R54" s="149"/>
      <c r="S54" s="149"/>
      <c r="T54" s="167"/>
      <c r="U54" s="149"/>
      <c r="V54" s="149"/>
      <c r="W54" s="150"/>
      <c r="X54" s="149"/>
      <c r="Y54" s="149"/>
      <c r="Z54" s="150"/>
      <c r="AA54" s="149"/>
      <c r="AB54" s="149"/>
      <c r="AC54" s="150"/>
      <c r="AD54" s="149"/>
      <c r="AE54" s="149"/>
      <c r="AF54" s="150"/>
      <c r="AG54" s="149"/>
      <c r="AH54" s="149"/>
      <c r="AI54" s="150"/>
      <c r="AJ54" s="149"/>
      <c r="AK54" s="149"/>
      <c r="AL54" s="150"/>
      <c r="AM54" s="149"/>
      <c r="AN54" s="149"/>
      <c r="AO54" s="150"/>
    </row>
    <row r="55" spans="1:41" ht="15" thickBot="1" x14ac:dyDescent="0.4">
      <c r="A55" s="155" t="s">
        <v>64</v>
      </c>
      <c r="B55" s="156"/>
      <c r="C55" s="156"/>
      <c r="D55" s="156"/>
      <c r="E55" s="156"/>
      <c r="F55" s="156"/>
      <c r="G55" s="156"/>
      <c r="H55" s="156"/>
      <c r="I55" s="157" t="s">
        <v>55</v>
      </c>
      <c r="J55" s="157"/>
      <c r="K55" s="40">
        <f>SUM(K53)</f>
        <v>63886.999999999993</v>
      </c>
      <c r="L55" s="157" t="s">
        <v>55</v>
      </c>
      <c r="M55" s="157"/>
      <c r="N55" s="46">
        <f>SUM(N53)</f>
        <v>63864.97</v>
      </c>
      <c r="O55" s="157" t="s">
        <v>55</v>
      </c>
      <c r="P55" s="157"/>
      <c r="Q55" s="40">
        <f>SUM(Q53)</f>
        <v>59481.000000000007</v>
      </c>
      <c r="R55" s="157" t="s">
        <v>55</v>
      </c>
      <c r="S55" s="157"/>
      <c r="T55" s="41">
        <f>SUM(T53)</f>
        <v>59481.000000000007</v>
      </c>
      <c r="U55" s="157" t="s">
        <v>55</v>
      </c>
      <c r="V55" s="157"/>
      <c r="W55" s="40">
        <f>SUM(W53)</f>
        <v>0</v>
      </c>
      <c r="X55" s="157" t="s">
        <v>55</v>
      </c>
      <c r="Y55" s="157"/>
      <c r="Z55" s="40">
        <f>SUM(Z53)</f>
        <v>66090</v>
      </c>
      <c r="AA55" s="157" t="s">
        <v>55</v>
      </c>
      <c r="AB55" s="157"/>
      <c r="AC55" s="40">
        <f>SUM(AC53)</f>
        <v>57278</v>
      </c>
      <c r="AD55" s="157" t="s">
        <v>55</v>
      </c>
      <c r="AE55" s="157"/>
      <c r="AF55" s="40">
        <f>SUM(AF53)</f>
        <v>0</v>
      </c>
      <c r="AG55" s="157" t="s">
        <v>55</v>
      </c>
      <c r="AH55" s="157"/>
      <c r="AI55" s="40">
        <f>SUM(AI53)</f>
        <v>102219.20000000001</v>
      </c>
      <c r="AJ55" s="157" t="s">
        <v>55</v>
      </c>
      <c r="AK55" s="157"/>
      <c r="AL55" s="40">
        <f>SUM(AL53)</f>
        <v>68270.97</v>
      </c>
      <c r="AM55" s="157" t="s">
        <v>55</v>
      </c>
      <c r="AN55" s="157"/>
      <c r="AO55" s="40">
        <f>SUM(AO53)</f>
        <v>70496</v>
      </c>
    </row>
    <row r="56" spans="1:41" ht="22.5" customHeight="1" x14ac:dyDescent="0.35">
      <c r="I56" s="21"/>
      <c r="J56" s="21"/>
      <c r="K56" s="37"/>
      <c r="L56" s="20"/>
      <c r="M56" s="20"/>
      <c r="N56" s="20"/>
      <c r="O56" s="20"/>
      <c r="P56" s="20"/>
      <c r="Q56" s="20"/>
      <c r="R56" s="20"/>
    </row>
    <row r="57" spans="1:41" ht="29.5" customHeight="1" x14ac:dyDescent="0.35">
      <c r="E57" s="49" t="s">
        <v>79</v>
      </c>
      <c r="F57" s="49"/>
      <c r="G57" s="49"/>
      <c r="H57" s="49"/>
      <c r="I57" s="158"/>
      <c r="J57" s="158"/>
      <c r="K57" s="158"/>
      <c r="L57" s="24"/>
      <c r="M57" s="20"/>
      <c r="N57" s="20"/>
      <c r="O57" s="20"/>
      <c r="P57" s="20"/>
      <c r="Q57" s="20"/>
      <c r="R57" s="20"/>
    </row>
    <row r="58" spans="1:41" ht="31.5" customHeight="1" x14ac:dyDescent="0.35">
      <c r="E58" s="22"/>
      <c r="I58" s="159"/>
      <c r="J58" s="159"/>
      <c r="K58" s="159"/>
    </row>
    <row r="59" spans="1:41" ht="4.5" customHeight="1" x14ac:dyDescent="0.35"/>
    <row r="60" spans="1:41" ht="26.25" customHeight="1" x14ac:dyDescent="0.35"/>
    <row r="61" spans="1:41" ht="5.25" customHeight="1" x14ac:dyDescent="0.35"/>
    <row r="62" spans="1:41" ht="25.5" customHeight="1" x14ac:dyDescent="0.35"/>
    <row r="63" spans="1:41" ht="4.5" customHeight="1" x14ac:dyDescent="0.35"/>
    <row r="66" ht="4.5" customHeight="1" x14ac:dyDescent="0.35"/>
    <row r="67" ht="31.5" customHeight="1" x14ac:dyDescent="0.35"/>
    <row r="68" ht="3.75" customHeight="1" x14ac:dyDescent="0.35"/>
    <row r="69" ht="69" customHeight="1" x14ac:dyDescent="0.35"/>
    <row r="70" ht="4.5" customHeight="1" x14ac:dyDescent="0.35"/>
    <row r="71" ht="74.25" customHeight="1" x14ac:dyDescent="0.35"/>
    <row r="73" ht="46.5" customHeight="1" x14ac:dyDescent="0.35"/>
  </sheetData>
  <sheetProtection algorithmName="SHA-512" hashValue="VoCMDM+gYLeOSIFI2v5PsSlwnaiLnvGYGhirfGc9b81FsmMYA7ZMt3qM7DUPkehFmK8C46EGDbSJgwGJFSoGjA==" saltValue="o/1h+7Yc1QX+SokpR6N92Q==" spinCount="100000" sheet="1" selectLockedCells="1" selectUnlockedCells="1"/>
  <mergeCells count="668">
    <mergeCell ref="AM53:AN54"/>
    <mergeCell ref="AO53:AO54"/>
    <mergeCell ref="AM55:AN55"/>
    <mergeCell ref="AM43:AN43"/>
    <mergeCell ref="AM45:AN46"/>
    <mergeCell ref="AO45:AO46"/>
    <mergeCell ref="AM47:AN48"/>
    <mergeCell ref="AO47:AO48"/>
    <mergeCell ref="AM49:AN49"/>
    <mergeCell ref="AM50:AN51"/>
    <mergeCell ref="AO50:AO51"/>
    <mergeCell ref="AM52:AN52"/>
    <mergeCell ref="AM34:AN34"/>
    <mergeCell ref="AM35:AN35"/>
    <mergeCell ref="AM36:AN36"/>
    <mergeCell ref="AM37:AN37"/>
    <mergeCell ref="AM38:AN39"/>
    <mergeCell ref="AO38:AO39"/>
    <mergeCell ref="AM40:AN40"/>
    <mergeCell ref="AM41:AN42"/>
    <mergeCell ref="AO41:AO42"/>
    <mergeCell ref="AM25:AN25"/>
    <mergeCell ref="AM26:AN26"/>
    <mergeCell ref="AM27:AN27"/>
    <mergeCell ref="AM28:AN28"/>
    <mergeCell ref="AM29:AN30"/>
    <mergeCell ref="AO29:AO30"/>
    <mergeCell ref="AM31:AN31"/>
    <mergeCell ref="AM32:AN32"/>
    <mergeCell ref="AM33:AN33"/>
    <mergeCell ref="AM14:AN15"/>
    <mergeCell ref="AO14:AO15"/>
    <mergeCell ref="AM16:AN16"/>
    <mergeCell ref="AM17:AN17"/>
    <mergeCell ref="AM18:AN18"/>
    <mergeCell ref="AM19:AN19"/>
    <mergeCell ref="AM20:AN21"/>
    <mergeCell ref="AO20:AO21"/>
    <mergeCell ref="AM23:AN24"/>
    <mergeCell ref="AO23:AO24"/>
    <mergeCell ref="AM1:AO5"/>
    <mergeCell ref="AM6:AN7"/>
    <mergeCell ref="AO6:AO7"/>
    <mergeCell ref="AM8:AN9"/>
    <mergeCell ref="AO8:AO9"/>
    <mergeCell ref="AM10:AN10"/>
    <mergeCell ref="AM11:AN11"/>
    <mergeCell ref="AM12:AN12"/>
    <mergeCell ref="AM13:AN13"/>
    <mergeCell ref="AJ47:AK48"/>
    <mergeCell ref="AL47:AL48"/>
    <mergeCell ref="AJ49:AK49"/>
    <mergeCell ref="AJ50:AK51"/>
    <mergeCell ref="AL50:AL51"/>
    <mergeCell ref="AJ52:AK52"/>
    <mergeCell ref="AJ53:AK54"/>
    <mergeCell ref="AL53:AL54"/>
    <mergeCell ref="AJ55:AK55"/>
    <mergeCell ref="AJ36:AK36"/>
    <mergeCell ref="AJ37:AK37"/>
    <mergeCell ref="AJ38:AK39"/>
    <mergeCell ref="AL38:AL39"/>
    <mergeCell ref="AJ40:AK40"/>
    <mergeCell ref="AJ41:AK42"/>
    <mergeCell ref="AL41:AL42"/>
    <mergeCell ref="AJ43:AK43"/>
    <mergeCell ref="AJ45:AK46"/>
    <mergeCell ref="AL45:AL46"/>
    <mergeCell ref="AJ27:AK27"/>
    <mergeCell ref="AJ28:AK28"/>
    <mergeCell ref="AJ29:AK30"/>
    <mergeCell ref="AL29:AL30"/>
    <mergeCell ref="AJ31:AK31"/>
    <mergeCell ref="AJ32:AK32"/>
    <mergeCell ref="AJ33:AK33"/>
    <mergeCell ref="AJ34:AK34"/>
    <mergeCell ref="AJ35:AK35"/>
    <mergeCell ref="AG53:AH54"/>
    <mergeCell ref="AI53:AI54"/>
    <mergeCell ref="AG55:AH55"/>
    <mergeCell ref="AJ1:AL5"/>
    <mergeCell ref="AJ6:AK7"/>
    <mergeCell ref="AL6:AL7"/>
    <mergeCell ref="AJ8:AK9"/>
    <mergeCell ref="AL8:AL9"/>
    <mergeCell ref="AJ10:AK10"/>
    <mergeCell ref="AJ11:AK11"/>
    <mergeCell ref="AJ12:AK12"/>
    <mergeCell ref="AJ13:AK13"/>
    <mergeCell ref="AJ14:AK15"/>
    <mergeCell ref="AL14:AL15"/>
    <mergeCell ref="AJ16:AK16"/>
    <mergeCell ref="AJ17:AK17"/>
    <mergeCell ref="AJ18:AK18"/>
    <mergeCell ref="AJ19:AK19"/>
    <mergeCell ref="AJ20:AK21"/>
    <mergeCell ref="AL20:AL21"/>
    <mergeCell ref="AJ23:AK24"/>
    <mergeCell ref="AL23:AL24"/>
    <mergeCell ref="AJ25:AK25"/>
    <mergeCell ref="AJ26:AK26"/>
    <mergeCell ref="AG43:AH43"/>
    <mergeCell ref="AG45:AH46"/>
    <mergeCell ref="AI45:AI46"/>
    <mergeCell ref="AG47:AH48"/>
    <mergeCell ref="AI47:AI48"/>
    <mergeCell ref="AG49:AH49"/>
    <mergeCell ref="AG50:AH51"/>
    <mergeCell ref="AI50:AI51"/>
    <mergeCell ref="AG52:AH52"/>
    <mergeCell ref="AG34:AH34"/>
    <mergeCell ref="AG35:AH35"/>
    <mergeCell ref="AG36:AH36"/>
    <mergeCell ref="AG37:AH37"/>
    <mergeCell ref="AG38:AH39"/>
    <mergeCell ref="AI38:AI39"/>
    <mergeCell ref="AG40:AH40"/>
    <mergeCell ref="AG41:AH42"/>
    <mergeCell ref="AI41:AI42"/>
    <mergeCell ref="AG25:AH25"/>
    <mergeCell ref="AG26:AH26"/>
    <mergeCell ref="AG27:AH27"/>
    <mergeCell ref="AG28:AH28"/>
    <mergeCell ref="AG29:AH30"/>
    <mergeCell ref="AI29:AI30"/>
    <mergeCell ref="AG31:AH31"/>
    <mergeCell ref="AG32:AH32"/>
    <mergeCell ref="AG33:AH33"/>
    <mergeCell ref="AG14:AH15"/>
    <mergeCell ref="AI14:AI15"/>
    <mergeCell ref="AG16:AH16"/>
    <mergeCell ref="AG17:AH17"/>
    <mergeCell ref="AG18:AH18"/>
    <mergeCell ref="AG19:AH19"/>
    <mergeCell ref="AG20:AH21"/>
    <mergeCell ref="AI20:AI21"/>
    <mergeCell ref="AG23:AH24"/>
    <mergeCell ref="AI23:AI24"/>
    <mergeCell ref="AG1:AI5"/>
    <mergeCell ref="AG6:AH7"/>
    <mergeCell ref="AI6:AI7"/>
    <mergeCell ref="AG8:AH9"/>
    <mergeCell ref="AI8:AI9"/>
    <mergeCell ref="AG10:AH10"/>
    <mergeCell ref="AG11:AH11"/>
    <mergeCell ref="AG12:AH12"/>
    <mergeCell ref="AG13:AH13"/>
    <mergeCell ref="AD47:AE48"/>
    <mergeCell ref="AF47:AF48"/>
    <mergeCell ref="AD49:AE49"/>
    <mergeCell ref="AD50:AE51"/>
    <mergeCell ref="AF50:AF51"/>
    <mergeCell ref="AD52:AE52"/>
    <mergeCell ref="AD53:AE54"/>
    <mergeCell ref="AF53:AF54"/>
    <mergeCell ref="AD55:AE55"/>
    <mergeCell ref="AD36:AE36"/>
    <mergeCell ref="AD37:AE37"/>
    <mergeCell ref="AD38:AE39"/>
    <mergeCell ref="AF38:AF39"/>
    <mergeCell ref="AD40:AE40"/>
    <mergeCell ref="AD41:AE42"/>
    <mergeCell ref="AF41:AF42"/>
    <mergeCell ref="AD43:AE43"/>
    <mergeCell ref="AD45:AE46"/>
    <mergeCell ref="AF45:AF46"/>
    <mergeCell ref="AD27:AE27"/>
    <mergeCell ref="AD28:AE28"/>
    <mergeCell ref="AD29:AE30"/>
    <mergeCell ref="AF29:AF30"/>
    <mergeCell ref="AD31:AE31"/>
    <mergeCell ref="AD32:AE32"/>
    <mergeCell ref="AD33:AE33"/>
    <mergeCell ref="AD34:AE34"/>
    <mergeCell ref="AD35:AE35"/>
    <mergeCell ref="AA53:AB54"/>
    <mergeCell ref="AC53:AC54"/>
    <mergeCell ref="AA55:AB55"/>
    <mergeCell ref="AD1:AF5"/>
    <mergeCell ref="AD6:AE7"/>
    <mergeCell ref="AF6:AF7"/>
    <mergeCell ref="AD8:AE9"/>
    <mergeCell ref="AF8:AF9"/>
    <mergeCell ref="AD10:AE10"/>
    <mergeCell ref="AD11:AE11"/>
    <mergeCell ref="AD12:AE12"/>
    <mergeCell ref="AD13:AE13"/>
    <mergeCell ref="AD14:AE15"/>
    <mergeCell ref="AF14:AF15"/>
    <mergeCell ref="AD16:AE16"/>
    <mergeCell ref="AD17:AE17"/>
    <mergeCell ref="AD18:AE18"/>
    <mergeCell ref="AD19:AE19"/>
    <mergeCell ref="AD20:AE21"/>
    <mergeCell ref="AF20:AF21"/>
    <mergeCell ref="AD23:AE24"/>
    <mergeCell ref="AF23:AF24"/>
    <mergeCell ref="AD25:AE25"/>
    <mergeCell ref="AD26:AE26"/>
    <mergeCell ref="AA43:AB43"/>
    <mergeCell ref="AA45:AB46"/>
    <mergeCell ref="AC45:AC46"/>
    <mergeCell ref="AA47:AB48"/>
    <mergeCell ref="AC47:AC48"/>
    <mergeCell ref="AA49:AB49"/>
    <mergeCell ref="AA50:AB51"/>
    <mergeCell ref="AC50:AC51"/>
    <mergeCell ref="AA52:AB52"/>
    <mergeCell ref="AA34:AB34"/>
    <mergeCell ref="AA35:AB35"/>
    <mergeCell ref="AA36:AB36"/>
    <mergeCell ref="AA37:AB37"/>
    <mergeCell ref="AA38:AB39"/>
    <mergeCell ref="AC38:AC39"/>
    <mergeCell ref="AA40:AB40"/>
    <mergeCell ref="AA41:AB42"/>
    <mergeCell ref="AC41:AC42"/>
    <mergeCell ref="AA25:AB25"/>
    <mergeCell ref="AA26:AB26"/>
    <mergeCell ref="AA27:AB27"/>
    <mergeCell ref="AA28:AB28"/>
    <mergeCell ref="AA29:AB30"/>
    <mergeCell ref="AC29:AC30"/>
    <mergeCell ref="AA31:AB31"/>
    <mergeCell ref="AA32:AB32"/>
    <mergeCell ref="AA33:AB33"/>
    <mergeCell ref="AA14:AB15"/>
    <mergeCell ref="AC14:AC15"/>
    <mergeCell ref="AA16:AB16"/>
    <mergeCell ref="AA17:AB17"/>
    <mergeCell ref="AA18:AB18"/>
    <mergeCell ref="AA19:AB19"/>
    <mergeCell ref="AA20:AB21"/>
    <mergeCell ref="AC20:AC21"/>
    <mergeCell ref="AA23:AB24"/>
    <mergeCell ref="AC23:AC24"/>
    <mergeCell ref="AA1:AC5"/>
    <mergeCell ref="AA6:AB7"/>
    <mergeCell ref="AC6:AC7"/>
    <mergeCell ref="AA8:AB9"/>
    <mergeCell ref="AC8:AC9"/>
    <mergeCell ref="AA10:AB10"/>
    <mergeCell ref="AA11:AB11"/>
    <mergeCell ref="AA12:AB12"/>
    <mergeCell ref="AA13:AB13"/>
    <mergeCell ref="X47:Y48"/>
    <mergeCell ref="Z47:Z48"/>
    <mergeCell ref="X49:Y49"/>
    <mergeCell ref="X50:Y51"/>
    <mergeCell ref="Z50:Z51"/>
    <mergeCell ref="X52:Y52"/>
    <mergeCell ref="X53:Y54"/>
    <mergeCell ref="Z53:Z54"/>
    <mergeCell ref="X55:Y55"/>
    <mergeCell ref="X36:Y36"/>
    <mergeCell ref="X37:Y37"/>
    <mergeCell ref="X38:Y39"/>
    <mergeCell ref="Z38:Z39"/>
    <mergeCell ref="X40:Y40"/>
    <mergeCell ref="X41:Y42"/>
    <mergeCell ref="Z41:Z42"/>
    <mergeCell ref="X43:Y43"/>
    <mergeCell ref="X45:Y46"/>
    <mergeCell ref="Z45:Z46"/>
    <mergeCell ref="X27:Y27"/>
    <mergeCell ref="X28:Y28"/>
    <mergeCell ref="X29:Y30"/>
    <mergeCell ref="Z29:Z30"/>
    <mergeCell ref="X31:Y31"/>
    <mergeCell ref="X32:Y32"/>
    <mergeCell ref="X33:Y33"/>
    <mergeCell ref="X34:Y34"/>
    <mergeCell ref="X35:Y35"/>
    <mergeCell ref="U53:V54"/>
    <mergeCell ref="W53:W54"/>
    <mergeCell ref="U55:V55"/>
    <mergeCell ref="X1:Z5"/>
    <mergeCell ref="X6:Y7"/>
    <mergeCell ref="Z6:Z7"/>
    <mergeCell ref="X8:Y9"/>
    <mergeCell ref="Z8:Z9"/>
    <mergeCell ref="X10:Y10"/>
    <mergeCell ref="X11:Y11"/>
    <mergeCell ref="X12:Y12"/>
    <mergeCell ref="X13:Y13"/>
    <mergeCell ref="X14:Y15"/>
    <mergeCell ref="Z14:Z15"/>
    <mergeCell ref="X16:Y16"/>
    <mergeCell ref="X17:Y17"/>
    <mergeCell ref="X18:Y18"/>
    <mergeCell ref="X19:Y19"/>
    <mergeCell ref="X20:Y21"/>
    <mergeCell ref="Z20:Z21"/>
    <mergeCell ref="X23:Y24"/>
    <mergeCell ref="Z23:Z24"/>
    <mergeCell ref="X25:Y25"/>
    <mergeCell ref="X26:Y26"/>
    <mergeCell ref="U43:V43"/>
    <mergeCell ref="U45:V46"/>
    <mergeCell ref="W45:W46"/>
    <mergeCell ref="U47:V48"/>
    <mergeCell ref="W47:W48"/>
    <mergeCell ref="U49:V49"/>
    <mergeCell ref="U50:V51"/>
    <mergeCell ref="W50:W51"/>
    <mergeCell ref="U52:V52"/>
    <mergeCell ref="U34:V34"/>
    <mergeCell ref="U35:V35"/>
    <mergeCell ref="U36:V36"/>
    <mergeCell ref="U37:V37"/>
    <mergeCell ref="U38:V39"/>
    <mergeCell ref="W38:W39"/>
    <mergeCell ref="U40:V40"/>
    <mergeCell ref="U41:V42"/>
    <mergeCell ref="W41:W42"/>
    <mergeCell ref="U25:V25"/>
    <mergeCell ref="U26:V26"/>
    <mergeCell ref="U27:V27"/>
    <mergeCell ref="U28:V28"/>
    <mergeCell ref="U29:V30"/>
    <mergeCell ref="W29:W30"/>
    <mergeCell ref="U31:V31"/>
    <mergeCell ref="U32:V32"/>
    <mergeCell ref="U33:V33"/>
    <mergeCell ref="U14:V15"/>
    <mergeCell ref="W14:W15"/>
    <mergeCell ref="U16:V16"/>
    <mergeCell ref="U17:V17"/>
    <mergeCell ref="U18:V18"/>
    <mergeCell ref="U19:V19"/>
    <mergeCell ref="U20:V21"/>
    <mergeCell ref="W20:W21"/>
    <mergeCell ref="U23:V24"/>
    <mergeCell ref="W23:W24"/>
    <mergeCell ref="U1:W5"/>
    <mergeCell ref="U6:V7"/>
    <mergeCell ref="W6:W7"/>
    <mergeCell ref="U8:V9"/>
    <mergeCell ref="W8:W9"/>
    <mergeCell ref="U10:V10"/>
    <mergeCell ref="U11:V11"/>
    <mergeCell ref="U12:V12"/>
    <mergeCell ref="U13:V13"/>
    <mergeCell ref="R47:S48"/>
    <mergeCell ref="T47:T48"/>
    <mergeCell ref="R49:S49"/>
    <mergeCell ref="R50:S51"/>
    <mergeCell ref="T50:T51"/>
    <mergeCell ref="R52:S52"/>
    <mergeCell ref="R53:S54"/>
    <mergeCell ref="T53:T54"/>
    <mergeCell ref="R55:S55"/>
    <mergeCell ref="R36:S36"/>
    <mergeCell ref="R37:S37"/>
    <mergeCell ref="R38:S39"/>
    <mergeCell ref="T38:T39"/>
    <mergeCell ref="R40:S40"/>
    <mergeCell ref="R41:S42"/>
    <mergeCell ref="T41:T42"/>
    <mergeCell ref="R43:S43"/>
    <mergeCell ref="R45:S46"/>
    <mergeCell ref="T45:T46"/>
    <mergeCell ref="R27:S27"/>
    <mergeCell ref="R28:S28"/>
    <mergeCell ref="R29:S30"/>
    <mergeCell ref="T29:T30"/>
    <mergeCell ref="R31:S31"/>
    <mergeCell ref="R32:S32"/>
    <mergeCell ref="R33:S33"/>
    <mergeCell ref="R34:S34"/>
    <mergeCell ref="R35:S35"/>
    <mergeCell ref="O53:P54"/>
    <mergeCell ref="Q53:Q54"/>
    <mergeCell ref="O55:P55"/>
    <mergeCell ref="R1:T5"/>
    <mergeCell ref="R6:S7"/>
    <mergeCell ref="T6:T7"/>
    <mergeCell ref="R8:S9"/>
    <mergeCell ref="T8:T9"/>
    <mergeCell ref="R10:S10"/>
    <mergeCell ref="R11:S11"/>
    <mergeCell ref="R12:S12"/>
    <mergeCell ref="R13:S13"/>
    <mergeCell ref="R14:S15"/>
    <mergeCell ref="T14:T15"/>
    <mergeCell ref="R16:S16"/>
    <mergeCell ref="R17:S17"/>
    <mergeCell ref="R18:S18"/>
    <mergeCell ref="R19:S19"/>
    <mergeCell ref="R20:S21"/>
    <mergeCell ref="T20:T21"/>
    <mergeCell ref="R23:S24"/>
    <mergeCell ref="T23:T24"/>
    <mergeCell ref="R25:S25"/>
    <mergeCell ref="R26:S26"/>
    <mergeCell ref="O43:P43"/>
    <mergeCell ref="O45:P46"/>
    <mergeCell ref="Q45:Q46"/>
    <mergeCell ref="O47:P48"/>
    <mergeCell ref="Q47:Q48"/>
    <mergeCell ref="O49:P49"/>
    <mergeCell ref="O50:P51"/>
    <mergeCell ref="Q50:Q51"/>
    <mergeCell ref="O52:P52"/>
    <mergeCell ref="O34:P34"/>
    <mergeCell ref="O35:P35"/>
    <mergeCell ref="O36:P36"/>
    <mergeCell ref="O37:P37"/>
    <mergeCell ref="O38:P39"/>
    <mergeCell ref="Q38:Q39"/>
    <mergeCell ref="O40:P40"/>
    <mergeCell ref="O41:P42"/>
    <mergeCell ref="Q41:Q42"/>
    <mergeCell ref="O25:P25"/>
    <mergeCell ref="O26:P26"/>
    <mergeCell ref="O27:P27"/>
    <mergeCell ref="O28:P28"/>
    <mergeCell ref="O29:P30"/>
    <mergeCell ref="Q29:Q30"/>
    <mergeCell ref="O31:P31"/>
    <mergeCell ref="O32:P32"/>
    <mergeCell ref="O33:P33"/>
    <mergeCell ref="O14:P15"/>
    <mergeCell ref="Q14:Q15"/>
    <mergeCell ref="O16:P16"/>
    <mergeCell ref="O17:P17"/>
    <mergeCell ref="O18:P18"/>
    <mergeCell ref="O19:P19"/>
    <mergeCell ref="O20:P21"/>
    <mergeCell ref="Q20:Q21"/>
    <mergeCell ref="O23:P24"/>
    <mergeCell ref="Q23:Q24"/>
    <mergeCell ref="O1:Q5"/>
    <mergeCell ref="O6:P7"/>
    <mergeCell ref="Q6:Q7"/>
    <mergeCell ref="O8:P9"/>
    <mergeCell ref="Q8:Q9"/>
    <mergeCell ref="O10:P10"/>
    <mergeCell ref="O11:P11"/>
    <mergeCell ref="O12:P12"/>
    <mergeCell ref="O13:P13"/>
    <mergeCell ref="L47:M48"/>
    <mergeCell ref="N47:N48"/>
    <mergeCell ref="L49:M49"/>
    <mergeCell ref="L50:M51"/>
    <mergeCell ref="N50:N51"/>
    <mergeCell ref="L52:M52"/>
    <mergeCell ref="L53:M54"/>
    <mergeCell ref="N53:N54"/>
    <mergeCell ref="L55:M55"/>
    <mergeCell ref="L36:M36"/>
    <mergeCell ref="L37:M37"/>
    <mergeCell ref="L38:M39"/>
    <mergeCell ref="N38:N39"/>
    <mergeCell ref="L40:M40"/>
    <mergeCell ref="L41:M42"/>
    <mergeCell ref="N41:N42"/>
    <mergeCell ref="L43:M43"/>
    <mergeCell ref="L45:M46"/>
    <mergeCell ref="N45:N46"/>
    <mergeCell ref="L27:M27"/>
    <mergeCell ref="L28:M28"/>
    <mergeCell ref="L29:M30"/>
    <mergeCell ref="N29:N30"/>
    <mergeCell ref="L31:M31"/>
    <mergeCell ref="L32:M32"/>
    <mergeCell ref="L33:M33"/>
    <mergeCell ref="L34:M34"/>
    <mergeCell ref="L35:M35"/>
    <mergeCell ref="I57:K57"/>
    <mergeCell ref="I58:K58"/>
    <mergeCell ref="L1:N5"/>
    <mergeCell ref="L6:M7"/>
    <mergeCell ref="N6:N7"/>
    <mergeCell ref="L8:M9"/>
    <mergeCell ref="N8:N9"/>
    <mergeCell ref="L10:M10"/>
    <mergeCell ref="L11:M11"/>
    <mergeCell ref="L12:M12"/>
    <mergeCell ref="L13:M13"/>
    <mergeCell ref="L14:M15"/>
    <mergeCell ref="N14:N15"/>
    <mergeCell ref="L16:M16"/>
    <mergeCell ref="L17:M17"/>
    <mergeCell ref="L18:M18"/>
    <mergeCell ref="L19:M19"/>
    <mergeCell ref="L20:M21"/>
    <mergeCell ref="N20:N21"/>
    <mergeCell ref="L23:M24"/>
    <mergeCell ref="N23:N24"/>
    <mergeCell ref="L25:M25"/>
    <mergeCell ref="L26:M26"/>
    <mergeCell ref="K41:K42"/>
    <mergeCell ref="A55:H55"/>
    <mergeCell ref="I55:J55"/>
    <mergeCell ref="A53:B54"/>
    <mergeCell ref="C54:D54"/>
    <mergeCell ref="E53:E54"/>
    <mergeCell ref="F53:G54"/>
    <mergeCell ref="H53:H54"/>
    <mergeCell ref="I53:J54"/>
    <mergeCell ref="K53:K54"/>
    <mergeCell ref="A52:H52"/>
    <mergeCell ref="I52:J52"/>
    <mergeCell ref="C53:D53"/>
    <mergeCell ref="K47:K48"/>
    <mergeCell ref="C50:D50"/>
    <mergeCell ref="C51:D51"/>
    <mergeCell ref="E50:E51"/>
    <mergeCell ref="F50:G51"/>
    <mergeCell ref="H50:H51"/>
    <mergeCell ref="I50:J51"/>
    <mergeCell ref="K50:K51"/>
    <mergeCell ref="A50:B51"/>
    <mergeCell ref="C47:D47"/>
    <mergeCell ref="C48:D48"/>
    <mergeCell ref="E47:E48"/>
    <mergeCell ref="F47:G48"/>
    <mergeCell ref="H47:H48"/>
    <mergeCell ref="I47:J48"/>
    <mergeCell ref="A49:H49"/>
    <mergeCell ref="I49:J49"/>
    <mergeCell ref="A47:B48"/>
    <mergeCell ref="I38:J39"/>
    <mergeCell ref="C35:D35"/>
    <mergeCell ref="C36:D36"/>
    <mergeCell ref="F35:G35"/>
    <mergeCell ref="F36:G36"/>
    <mergeCell ref="I35:J35"/>
    <mergeCell ref="I36:J36"/>
    <mergeCell ref="I41:J42"/>
    <mergeCell ref="C38:D38"/>
    <mergeCell ref="C39:D39"/>
    <mergeCell ref="E38:E39"/>
    <mergeCell ref="F38:G39"/>
    <mergeCell ref="H38:H39"/>
    <mergeCell ref="A37:H37"/>
    <mergeCell ref="I37:J37"/>
    <mergeCell ref="A40:H40"/>
    <mergeCell ref="I40:J40"/>
    <mergeCell ref="K45:K46"/>
    <mergeCell ref="I19:J19"/>
    <mergeCell ref="C21:D21"/>
    <mergeCell ref="A20:B21"/>
    <mergeCell ref="E20:E21"/>
    <mergeCell ref="F20:G21"/>
    <mergeCell ref="H20:H21"/>
    <mergeCell ref="A17:B18"/>
    <mergeCell ref="A11:B12"/>
    <mergeCell ref="I18:J18"/>
    <mergeCell ref="I16:J16"/>
    <mergeCell ref="A19:H19"/>
    <mergeCell ref="C17:D17"/>
    <mergeCell ref="F17:G17"/>
    <mergeCell ref="I17:J17"/>
    <mergeCell ref="C18:D18"/>
    <mergeCell ref="F18:G18"/>
    <mergeCell ref="C14:D14"/>
    <mergeCell ref="C15:D15"/>
    <mergeCell ref="E14:E15"/>
    <mergeCell ref="F14:G15"/>
    <mergeCell ref="H14:H15"/>
    <mergeCell ref="I20:J21"/>
    <mergeCell ref="K20:K21"/>
    <mergeCell ref="A45:B46"/>
    <mergeCell ref="C45:D46"/>
    <mergeCell ref="E45:E46"/>
    <mergeCell ref="F45:G46"/>
    <mergeCell ref="H45:H46"/>
    <mergeCell ref="I45:J46"/>
    <mergeCell ref="A26:B27"/>
    <mergeCell ref="C26:D26"/>
    <mergeCell ref="F26:G26"/>
    <mergeCell ref="I26:J26"/>
    <mergeCell ref="F33:G33"/>
    <mergeCell ref="I32:J32"/>
    <mergeCell ref="I33:J33"/>
    <mergeCell ref="A34:H34"/>
    <mergeCell ref="I34:J34"/>
    <mergeCell ref="I29:J30"/>
    <mergeCell ref="C27:D27"/>
    <mergeCell ref="F27:G27"/>
    <mergeCell ref="I27:J27"/>
    <mergeCell ref="C32:D32"/>
    <mergeCell ref="A31:H31"/>
    <mergeCell ref="I31:J31"/>
    <mergeCell ref="A29:B30"/>
    <mergeCell ref="A44:H44"/>
    <mergeCell ref="A2:H2"/>
    <mergeCell ref="A3:H3"/>
    <mergeCell ref="A4:H4"/>
    <mergeCell ref="A5:H5"/>
    <mergeCell ref="I1:K5"/>
    <mergeCell ref="A14:B15"/>
    <mergeCell ref="K8:K9"/>
    <mergeCell ref="C11:D11"/>
    <mergeCell ref="C12:D12"/>
    <mergeCell ref="F12:G12"/>
    <mergeCell ref="I12:J12"/>
    <mergeCell ref="A10:H10"/>
    <mergeCell ref="I10:J10"/>
    <mergeCell ref="A13:H13"/>
    <mergeCell ref="I13:J13"/>
    <mergeCell ref="E8:E9"/>
    <mergeCell ref="F8:G9"/>
    <mergeCell ref="H8:H9"/>
    <mergeCell ref="I8:J9"/>
    <mergeCell ref="A8:B9"/>
    <mergeCell ref="C8:D8"/>
    <mergeCell ref="C9:D9"/>
    <mergeCell ref="A6:B7"/>
    <mergeCell ref="C6:D7"/>
    <mergeCell ref="H41:H42"/>
    <mergeCell ref="A43:H43"/>
    <mergeCell ref="C29:D29"/>
    <mergeCell ref="C30:D30"/>
    <mergeCell ref="E29:E30"/>
    <mergeCell ref="F29:G30"/>
    <mergeCell ref="H29:H30"/>
    <mergeCell ref="A32:B33"/>
    <mergeCell ref="C33:D33"/>
    <mergeCell ref="F32:G32"/>
    <mergeCell ref="A38:B39"/>
    <mergeCell ref="A41:B42"/>
    <mergeCell ref="F11:G11"/>
    <mergeCell ref="I11:J11"/>
    <mergeCell ref="I6:J7"/>
    <mergeCell ref="K6:K7"/>
    <mergeCell ref="I14:J15"/>
    <mergeCell ref="K14:K15"/>
    <mergeCell ref="A23:B24"/>
    <mergeCell ref="C23:D23"/>
    <mergeCell ref="C24:D24"/>
    <mergeCell ref="E23:E24"/>
    <mergeCell ref="F23:G24"/>
    <mergeCell ref="H23:H24"/>
    <mergeCell ref="I23:J24"/>
    <mergeCell ref="C20:D20"/>
    <mergeCell ref="K23:K24"/>
    <mergeCell ref="E6:E7"/>
    <mergeCell ref="F6:G7"/>
    <mergeCell ref="H6:H7"/>
    <mergeCell ref="A16:H16"/>
    <mergeCell ref="A22:H22"/>
    <mergeCell ref="E57:H57"/>
    <mergeCell ref="I22:J22"/>
    <mergeCell ref="AM22:AN22"/>
    <mergeCell ref="AJ22:AK22"/>
    <mergeCell ref="AG22:AH22"/>
    <mergeCell ref="AD22:AE22"/>
    <mergeCell ref="AA22:AB22"/>
    <mergeCell ref="X22:Y22"/>
    <mergeCell ref="U22:V22"/>
    <mergeCell ref="R22:S22"/>
    <mergeCell ref="O22:P22"/>
    <mergeCell ref="L22:M22"/>
    <mergeCell ref="I43:J43"/>
    <mergeCell ref="A25:H25"/>
    <mergeCell ref="I25:J25"/>
    <mergeCell ref="A28:H28"/>
    <mergeCell ref="I28:J28"/>
    <mergeCell ref="K29:K30"/>
    <mergeCell ref="K38:K39"/>
    <mergeCell ref="C41:D41"/>
    <mergeCell ref="A35:B36"/>
    <mergeCell ref="C42:D42"/>
    <mergeCell ref="E41:E42"/>
    <mergeCell ref="F41:G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2763-513E-4543-85D4-7D7C7B263B38}">
  <dimension ref="A1"/>
  <sheetViews>
    <sheetView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A9" sqref="A9:XFD20"/>
    </sheetView>
  </sheetViews>
  <sheetFormatPr defaultRowHeight="14.5" x14ac:dyDescent="0.35"/>
  <cols>
    <col min="5" max="5" width="8.7265625" customWidth="1"/>
    <col min="8" max="8" width="8.726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Groeschl</cp:lastModifiedBy>
  <dcterms:created xsi:type="dcterms:W3CDTF">2022-10-20T19:05:54Z</dcterms:created>
  <dcterms:modified xsi:type="dcterms:W3CDTF">2022-12-19T23:04:03Z</dcterms:modified>
</cp:coreProperties>
</file>