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erbicide Docs\"/>
    </mc:Choice>
  </mc:AlternateContent>
  <xr:revisionPtr revIDLastSave="0" documentId="13_ncr:1_{8F0C51CA-2AE5-4A7C-8C0C-7E95B3235BAD}" xr6:coauthVersionLast="47" xr6:coauthVersionMax="47" xr10:uidLastSave="{00000000-0000-0000-0000-000000000000}"/>
  <bookViews>
    <workbookView xWindow="16690" yWindow="-110" windowWidth="17020" windowHeight="10120" xr2:uid="{5D3DA3D3-9066-4990-8F73-E8D76E4F218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" i="1" l="1"/>
  <c r="N9" i="1" s="1"/>
  <c r="N10" i="1"/>
  <c r="N11" i="1"/>
  <c r="N13" i="1"/>
  <c r="N14" i="1"/>
  <c r="N16" i="1"/>
  <c r="N18" i="1"/>
  <c r="N19" i="1"/>
  <c r="N21" i="1" s="1"/>
  <c r="N22" i="1"/>
  <c r="N24" i="1"/>
  <c r="N26" i="1"/>
  <c r="N28" i="1" s="1"/>
  <c r="N27" i="1"/>
  <c r="N29" i="1"/>
  <c r="N30" i="1"/>
  <c r="N31" i="1"/>
  <c r="N32" i="1"/>
  <c r="N33" i="1"/>
  <c r="Q33" i="1"/>
  <c r="Q32" i="1"/>
  <c r="Q30" i="1"/>
  <c r="Q29" i="1"/>
  <c r="Q27" i="1"/>
  <c r="Q26" i="1"/>
  <c r="Q24" i="1"/>
  <c r="Q22" i="1"/>
  <c r="Q19" i="1"/>
  <c r="Q21" i="1" s="1"/>
  <c r="Q16" i="1"/>
  <c r="Q18" i="1" s="1"/>
  <c r="Q14" i="1"/>
  <c r="Q13" i="1"/>
  <c r="Q11" i="1"/>
  <c r="Q10" i="1"/>
  <c r="Q7" i="1"/>
  <c r="Q9" i="1" s="1"/>
  <c r="T33" i="1"/>
  <c r="T32" i="1"/>
  <c r="T30" i="1"/>
  <c r="T29" i="1"/>
  <c r="T27" i="1"/>
  <c r="T26" i="1"/>
  <c r="T24" i="1"/>
  <c r="T22" i="1"/>
  <c r="T19" i="1"/>
  <c r="T21" i="1" s="1"/>
  <c r="T16" i="1"/>
  <c r="T18" i="1" s="1"/>
  <c r="T14" i="1"/>
  <c r="T13" i="1"/>
  <c r="T11" i="1"/>
  <c r="T10" i="1"/>
  <c r="T7" i="1"/>
  <c r="T9" i="1" s="1"/>
  <c r="K33" i="1"/>
  <c r="K32" i="1"/>
  <c r="K30" i="1"/>
  <c r="K29" i="1"/>
  <c r="K27" i="1"/>
  <c r="K26" i="1"/>
  <c r="K24" i="1"/>
  <c r="K22" i="1"/>
  <c r="K19" i="1"/>
  <c r="K21" i="1" s="1"/>
  <c r="K16" i="1"/>
  <c r="K14" i="1"/>
  <c r="K13" i="1"/>
  <c r="K11" i="1"/>
  <c r="K10" i="1"/>
  <c r="K7" i="1"/>
  <c r="T12" i="1" l="1"/>
  <c r="N34" i="1"/>
  <c r="Q34" i="1"/>
  <c r="Q31" i="1"/>
  <c r="Q28" i="1"/>
  <c r="Q25" i="1"/>
  <c r="Q15" i="1"/>
  <c r="Q12" i="1"/>
  <c r="N25" i="1"/>
  <c r="N15" i="1"/>
  <c r="N12" i="1"/>
  <c r="T34" i="1"/>
  <c r="T31" i="1"/>
  <c r="T28" i="1"/>
  <c r="T25" i="1"/>
  <c r="T15" i="1"/>
  <c r="K28" i="1"/>
  <c r="K25" i="1"/>
  <c r="K34" i="1"/>
  <c r="K31" i="1"/>
  <c r="K18" i="1"/>
  <c r="K15" i="1" l="1"/>
  <c r="K12" i="1"/>
  <c r="K9" i="1"/>
</calcChain>
</file>

<file path=xl/sharedStrings.xml><?xml version="1.0" encoding="utf-8"?>
<sst xmlns="http://schemas.openxmlformats.org/spreadsheetml/2006/main" count="123" uniqueCount="50">
  <si>
    <t>HERBICIDE APPLICATION</t>
  </si>
  <si>
    <t>SUPERVISORY AREA</t>
  </si>
  <si>
    <t>PROJECT NAME AND NUMBER</t>
  </si>
  <si>
    <t>ITEM TYPE</t>
  </si>
  <si>
    <t>QUANTITY OF ITEMS</t>
  </si>
  <si>
    <t>UNIT OF MEASURE</t>
  </si>
  <si>
    <t>PRICE / UNIT OF MEASURE</t>
  </si>
  <si>
    <t>AMOUNT EXTENDED</t>
  </si>
  <si>
    <t>Priest Lake</t>
  </si>
  <si>
    <t>PL Ground Herb 23</t>
  </si>
  <si>
    <t>Broadcast</t>
  </si>
  <si>
    <t>Acres</t>
  </si>
  <si>
    <t>TOTAL:</t>
  </si>
  <si>
    <t>*State provided herbicides and adjuvants</t>
  </si>
  <si>
    <t>Pend Oreille Lake</t>
  </si>
  <si>
    <t>POL 2023 Site Prep Spray</t>
  </si>
  <si>
    <t>20-0978-104-22</t>
  </si>
  <si>
    <t xml:space="preserve">Directed </t>
  </si>
  <si>
    <t xml:space="preserve">Acres </t>
  </si>
  <si>
    <t>Mica</t>
  </si>
  <si>
    <t>Mica Ground Based Herbicide Spray 2023</t>
  </si>
  <si>
    <t>22-0217-104-23</t>
  </si>
  <si>
    <t>Hack &amp; Squirt + Broadcast</t>
  </si>
  <si>
    <t>St. Joe</t>
  </si>
  <si>
    <t>2023 Hey Ya Spray</t>
  </si>
  <si>
    <t>30-0873-104-23</t>
  </si>
  <si>
    <t>Ponderosa</t>
  </si>
  <si>
    <t>2023 Ponderosa Ground Based Herbicide</t>
  </si>
  <si>
    <t>Payette Lakes</t>
  </si>
  <si>
    <t>PAY 23 Herbicide</t>
  </si>
  <si>
    <t>Murry Herbicide</t>
  </si>
  <si>
    <t>60-0372-104-22</t>
  </si>
  <si>
    <t>Clearwater</t>
  </si>
  <si>
    <t>CLW Herbicide Site Prep 2023</t>
  </si>
  <si>
    <t>40-1370-104-22</t>
  </si>
  <si>
    <t>Maggie Creek</t>
  </si>
  <si>
    <t>Apocalypse Wow Site Prep and Release</t>
  </si>
  <si>
    <t>Directed</t>
  </si>
  <si>
    <t>10-0713-104-22</t>
  </si>
  <si>
    <t>41-0352-107-22</t>
  </si>
  <si>
    <t>42-0299-104-22</t>
  </si>
  <si>
    <t>50-0528-104-22</t>
  </si>
  <si>
    <t>Southwest</t>
  </si>
  <si>
    <t>CONTRACT NO. 23-214</t>
  </si>
  <si>
    <t>BID EVALUATION</t>
  </si>
  <si>
    <t>ALPHA SERVICES, LLC</t>
  </si>
  <si>
    <t>PROGRESSIVE FORESTRY</t>
  </si>
  <si>
    <t>SILHOUETTE FARM &amp; FORESTRY, LLC</t>
  </si>
  <si>
    <t>TIMBER TREES, LLC</t>
  </si>
  <si>
    <t>BID WITHDRAWN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</si>
</sst>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99">
    <xf numFmtId="0" fontId="0" fillId="0" borderId="0" xfId="0"/>
    <xf numFmtId="0" fontId="4" fillId="0" borderId="10" xfId="0" applyFont="1" applyBorder="1" applyAlignment="1">
      <alignment horizontal="center" vertical="center"/>
    </xf>
    <xf numFmtId="44" fontId="4" fillId="0" borderId="24" xfId="0" applyNumberFormat="1" applyFont="1" applyBorder="1" applyAlignment="1">
      <alignment horizontal="center" vertical="center"/>
    </xf>
    <xf numFmtId="44" fontId="1" fillId="0" borderId="24" xfId="0" applyNumberFormat="1" applyFont="1" applyBorder="1"/>
    <xf numFmtId="44" fontId="4" fillId="0" borderId="24" xfId="0" applyNumberFormat="1" applyFont="1" applyBorder="1" applyAlignment="1">
      <alignment vertical="center"/>
    </xf>
    <xf numFmtId="44" fontId="1" fillId="0" borderId="24" xfId="0" applyNumberFormat="1" applyFont="1" applyBorder="1" applyAlignment="1">
      <alignment horizontal="center"/>
    </xf>
    <xf numFmtId="44" fontId="4" fillId="3" borderId="24" xfId="0" applyNumberFormat="1" applyFont="1" applyFill="1" applyBorder="1" applyAlignment="1">
      <alignment horizontal="center" vertical="center"/>
    </xf>
    <xf numFmtId="44" fontId="1" fillId="3" borderId="24" xfId="0" applyNumberFormat="1" applyFont="1" applyFill="1" applyBorder="1"/>
    <xf numFmtId="44" fontId="4" fillId="3" borderId="24" xfId="0" applyNumberFormat="1" applyFont="1" applyFill="1" applyBorder="1" applyAlignment="1">
      <alignment vertical="center"/>
    </xf>
    <xf numFmtId="44" fontId="1" fillId="3" borderId="24" xfId="0" applyNumberFormat="1" applyFont="1" applyFill="1" applyBorder="1" applyAlignment="1">
      <alignment horizontal="center"/>
    </xf>
    <xf numFmtId="44" fontId="1" fillId="4" borderId="24" xfId="0" applyNumberFormat="1" applyFont="1" applyFill="1" applyBorder="1"/>
    <xf numFmtId="44" fontId="4" fillId="3" borderId="24" xfId="0" applyNumberFormat="1" applyFont="1" applyFill="1" applyBorder="1" applyAlignment="1">
      <alignment horizontal="center" vertical="center"/>
    </xf>
    <xf numFmtId="0" fontId="1" fillId="0" borderId="10" xfId="0" applyFont="1" applyBorder="1" applyAlignment="1">
      <alignment horizontal="right"/>
    </xf>
    <xf numFmtId="0" fontId="5" fillId="0" borderId="23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4" fillId="0" borderId="2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4" fontId="4" fillId="0" borderId="10" xfId="0" applyNumberFormat="1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wrapText="1"/>
    </xf>
    <xf numFmtId="0" fontId="4" fillId="0" borderId="10" xfId="0" applyFont="1" applyBorder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wrapText="1"/>
    </xf>
    <xf numFmtId="0" fontId="4" fillId="0" borderId="2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44" fontId="4" fillId="0" borderId="14" xfId="0" applyNumberFormat="1" applyFont="1" applyBorder="1" applyAlignment="1" applyProtection="1">
      <alignment horizontal="center" vertical="center"/>
      <protection locked="0"/>
    </xf>
    <xf numFmtId="44" fontId="4" fillId="0" borderId="22" xfId="0" applyNumberFormat="1" applyFont="1" applyBorder="1" applyAlignment="1">
      <alignment horizontal="center" vertical="center"/>
    </xf>
    <xf numFmtId="44" fontId="4" fillId="0" borderId="24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wrapText="1"/>
    </xf>
    <xf numFmtId="3" fontId="4" fillId="0" borderId="10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44" fontId="4" fillId="0" borderId="16" xfId="0" applyNumberFormat="1" applyFont="1" applyBorder="1" applyAlignment="1" applyProtection="1">
      <alignment horizontal="center" vertical="center"/>
      <protection locked="0"/>
    </xf>
    <xf numFmtId="44" fontId="4" fillId="0" borderId="17" xfId="0" applyNumberFormat="1" applyFont="1" applyBorder="1" applyAlignment="1" applyProtection="1">
      <alignment horizontal="center" vertical="center"/>
      <protection locked="0"/>
    </xf>
    <xf numFmtId="44" fontId="4" fillId="0" borderId="18" xfId="0" applyNumberFormat="1" applyFont="1" applyBorder="1" applyAlignment="1" applyProtection="1">
      <alignment horizontal="center" vertical="center"/>
      <protection locked="0"/>
    </xf>
    <xf numFmtId="44" fontId="4" fillId="0" borderId="19" xfId="0" applyNumberFormat="1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44" fontId="4" fillId="3" borderId="27" xfId="0" applyNumberFormat="1" applyFont="1" applyFill="1" applyBorder="1" applyAlignment="1">
      <alignment horizontal="center" vertical="center"/>
    </xf>
    <xf numFmtId="44" fontId="4" fillId="3" borderId="22" xfId="0" applyNumberFormat="1" applyFont="1" applyFill="1" applyBorder="1" applyAlignment="1">
      <alignment horizontal="center" vertical="center"/>
    </xf>
    <xf numFmtId="0" fontId="1" fillId="0" borderId="11" xfId="0" applyFont="1" applyBorder="1" applyAlignment="1">
      <alignment horizontal="right"/>
    </xf>
    <xf numFmtId="0" fontId="1" fillId="0" borderId="13" xfId="0" applyFont="1" applyBorder="1" applyAlignment="1">
      <alignment horizontal="right"/>
    </xf>
    <xf numFmtId="0" fontId="5" fillId="0" borderId="25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44" fontId="4" fillId="4" borderId="24" xfId="0" applyNumberFormat="1" applyFont="1" applyFill="1" applyBorder="1" applyAlignment="1">
      <alignment horizontal="center" vertical="center"/>
    </xf>
    <xf numFmtId="44" fontId="4" fillId="0" borderId="27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44" fontId="4" fillId="5" borderId="24" xfId="0" applyNumberFormat="1" applyFont="1" applyFill="1" applyBorder="1" applyAlignment="1">
      <alignment horizontal="center" vertical="center"/>
    </xf>
    <xf numFmtId="44" fontId="1" fillId="5" borderId="24" xfId="0" applyNumberFormat="1" applyFont="1" applyFill="1" applyBorder="1"/>
    <xf numFmtId="0" fontId="7" fillId="5" borderId="1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</cellXfs>
  <cellStyles count="2">
    <cellStyle name="Normal" xfId="0" builtinId="0"/>
    <cellStyle name="Normal 2" xfId="1" xr:uid="{0513401C-E048-4E5D-94EB-96EAC28CC3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8CF35-EB63-4C9B-BAE1-EC2AB32D5B0B}">
  <dimension ref="A1:T38"/>
  <sheetViews>
    <sheetView tabSelected="1" zoomScale="60" zoomScaleNormal="60" workbookViewId="0">
      <pane xSplit="8" ySplit="6" topLeftCell="I23" activePane="bottomRight" state="frozen"/>
      <selection pane="topRight" activeCell="I1" sqref="I1"/>
      <selection pane="bottomLeft" activeCell="A7" sqref="A7"/>
      <selection pane="bottomRight" activeCell="J36" sqref="J36"/>
    </sheetView>
  </sheetViews>
  <sheetFormatPr defaultRowHeight="14.5" x14ac:dyDescent="0.35"/>
  <cols>
    <col min="4" max="4" width="9.81640625" customWidth="1"/>
    <col min="5" max="5" width="28" customWidth="1"/>
    <col min="8" max="8" width="12.453125" customWidth="1"/>
    <col min="11" max="11" width="15.54296875" customWidth="1"/>
    <col min="14" max="14" width="15.54296875" customWidth="1"/>
    <col min="17" max="17" width="15.54296875" customWidth="1"/>
    <col min="20" max="20" width="15.54296875" customWidth="1"/>
  </cols>
  <sheetData>
    <row r="1" spans="1:20" x14ac:dyDescent="0.35">
      <c r="A1" s="56"/>
      <c r="B1" s="57"/>
      <c r="C1" s="57"/>
      <c r="D1" s="57"/>
      <c r="E1" s="57"/>
      <c r="F1" s="57"/>
      <c r="G1" s="57"/>
      <c r="H1" s="57"/>
      <c r="I1" s="62" t="s">
        <v>45</v>
      </c>
      <c r="J1" s="63"/>
      <c r="K1" s="64"/>
      <c r="L1" s="62" t="s">
        <v>46</v>
      </c>
      <c r="M1" s="63"/>
      <c r="N1" s="64"/>
      <c r="O1" s="82" t="s">
        <v>47</v>
      </c>
      <c r="P1" s="83"/>
      <c r="Q1" s="84"/>
      <c r="R1" s="62" t="s">
        <v>48</v>
      </c>
      <c r="S1" s="63"/>
      <c r="T1" s="64"/>
    </row>
    <row r="2" spans="1:20" x14ac:dyDescent="0.35">
      <c r="A2" s="58" t="s">
        <v>44</v>
      </c>
      <c r="B2" s="59"/>
      <c r="C2" s="59"/>
      <c r="D2" s="59"/>
      <c r="E2" s="59"/>
      <c r="F2" s="59"/>
      <c r="G2" s="59"/>
      <c r="H2" s="59"/>
      <c r="I2" s="65"/>
      <c r="J2" s="66"/>
      <c r="K2" s="67"/>
      <c r="L2" s="65"/>
      <c r="M2" s="66"/>
      <c r="N2" s="67"/>
      <c r="O2" s="85"/>
      <c r="P2" s="86"/>
      <c r="Q2" s="87"/>
      <c r="R2" s="65"/>
      <c r="S2" s="66"/>
      <c r="T2" s="67"/>
    </row>
    <row r="3" spans="1:20" x14ac:dyDescent="0.35">
      <c r="A3" s="58" t="s">
        <v>43</v>
      </c>
      <c r="B3" s="59"/>
      <c r="C3" s="59"/>
      <c r="D3" s="59"/>
      <c r="E3" s="59"/>
      <c r="F3" s="59"/>
      <c r="G3" s="59"/>
      <c r="H3" s="59"/>
      <c r="I3" s="65"/>
      <c r="J3" s="66"/>
      <c r="K3" s="67"/>
      <c r="L3" s="65"/>
      <c r="M3" s="66"/>
      <c r="N3" s="67"/>
      <c r="O3" s="85"/>
      <c r="P3" s="86"/>
      <c r="Q3" s="87"/>
      <c r="R3" s="65"/>
      <c r="S3" s="66"/>
      <c r="T3" s="67"/>
    </row>
    <row r="4" spans="1:20" ht="15" thickBot="1" x14ac:dyDescent="0.4">
      <c r="A4" s="60" t="s">
        <v>0</v>
      </c>
      <c r="B4" s="61"/>
      <c r="C4" s="61"/>
      <c r="D4" s="61"/>
      <c r="E4" s="61"/>
      <c r="F4" s="61"/>
      <c r="G4" s="61"/>
      <c r="H4" s="61"/>
      <c r="I4" s="68"/>
      <c r="J4" s="69"/>
      <c r="K4" s="70"/>
      <c r="L4" s="68"/>
      <c r="M4" s="69"/>
      <c r="N4" s="70"/>
      <c r="O4" s="88"/>
      <c r="P4" s="89"/>
      <c r="Q4" s="90"/>
      <c r="R4" s="68"/>
      <c r="S4" s="69"/>
      <c r="T4" s="70"/>
    </row>
    <row r="5" spans="1:20" ht="14.5" customHeight="1" x14ac:dyDescent="0.35">
      <c r="A5" s="33" t="s">
        <v>1</v>
      </c>
      <c r="B5" s="34"/>
      <c r="C5" s="37" t="s">
        <v>2</v>
      </c>
      <c r="D5" s="37"/>
      <c r="E5" s="39" t="s">
        <v>3</v>
      </c>
      <c r="F5" s="33" t="s">
        <v>4</v>
      </c>
      <c r="G5" s="34"/>
      <c r="H5" s="41" t="s">
        <v>5</v>
      </c>
      <c r="I5" s="21" t="s">
        <v>6</v>
      </c>
      <c r="J5" s="22"/>
      <c r="K5" s="25" t="s">
        <v>7</v>
      </c>
      <c r="L5" s="21" t="s">
        <v>6</v>
      </c>
      <c r="M5" s="22"/>
      <c r="N5" s="25" t="s">
        <v>7</v>
      </c>
      <c r="O5" s="21" t="s">
        <v>6</v>
      </c>
      <c r="P5" s="22"/>
      <c r="Q5" s="25" t="s">
        <v>7</v>
      </c>
      <c r="R5" s="21" t="s">
        <v>6</v>
      </c>
      <c r="S5" s="22"/>
      <c r="T5" s="25" t="s">
        <v>7</v>
      </c>
    </row>
    <row r="6" spans="1:20" ht="15" thickBot="1" x14ac:dyDescent="0.4">
      <c r="A6" s="35"/>
      <c r="B6" s="36"/>
      <c r="C6" s="38"/>
      <c r="D6" s="38"/>
      <c r="E6" s="40"/>
      <c r="F6" s="35"/>
      <c r="G6" s="36"/>
      <c r="H6" s="26"/>
      <c r="I6" s="23"/>
      <c r="J6" s="24"/>
      <c r="K6" s="26"/>
      <c r="L6" s="23"/>
      <c r="M6" s="24"/>
      <c r="N6" s="26"/>
      <c r="O6" s="23"/>
      <c r="P6" s="24"/>
      <c r="Q6" s="26"/>
      <c r="R6" s="23"/>
      <c r="S6" s="24"/>
      <c r="T6" s="26"/>
    </row>
    <row r="7" spans="1:20" x14ac:dyDescent="0.35">
      <c r="A7" s="27" t="s">
        <v>8</v>
      </c>
      <c r="B7" s="28"/>
      <c r="C7" s="29" t="s">
        <v>9</v>
      </c>
      <c r="D7" s="29"/>
      <c r="E7" s="28" t="s">
        <v>10</v>
      </c>
      <c r="F7" s="28">
        <v>278</v>
      </c>
      <c r="G7" s="28"/>
      <c r="H7" s="28" t="s">
        <v>11</v>
      </c>
      <c r="I7" s="30">
        <v>47.12</v>
      </c>
      <c r="J7" s="30"/>
      <c r="K7" s="31">
        <f>$F7*I7</f>
        <v>13099.359999999999</v>
      </c>
      <c r="L7" s="30">
        <v>52</v>
      </c>
      <c r="M7" s="30"/>
      <c r="N7" s="31">
        <f>$F7*L7</f>
        <v>14456</v>
      </c>
      <c r="O7" s="30">
        <v>163</v>
      </c>
      <c r="P7" s="30"/>
      <c r="Q7" s="31">
        <f>$F7*O7</f>
        <v>45314</v>
      </c>
      <c r="R7" s="30">
        <v>42</v>
      </c>
      <c r="S7" s="30"/>
      <c r="T7" s="72">
        <f>$F7*R7</f>
        <v>11676</v>
      </c>
    </row>
    <row r="8" spans="1:20" x14ac:dyDescent="0.35">
      <c r="A8" s="15"/>
      <c r="B8" s="16"/>
      <c r="C8" s="20" t="s">
        <v>38</v>
      </c>
      <c r="D8" s="20"/>
      <c r="E8" s="16"/>
      <c r="F8" s="16"/>
      <c r="G8" s="16"/>
      <c r="H8" s="16"/>
      <c r="I8" s="17"/>
      <c r="J8" s="17"/>
      <c r="K8" s="32"/>
      <c r="L8" s="17"/>
      <c r="M8" s="17"/>
      <c r="N8" s="32"/>
      <c r="O8" s="17"/>
      <c r="P8" s="17"/>
      <c r="Q8" s="32"/>
      <c r="R8" s="17"/>
      <c r="S8" s="17"/>
      <c r="T8" s="11"/>
    </row>
    <row r="9" spans="1:20" x14ac:dyDescent="0.35">
      <c r="A9" s="13" t="s">
        <v>13</v>
      </c>
      <c r="B9" s="14"/>
      <c r="C9" s="14"/>
      <c r="D9" s="14"/>
      <c r="E9" s="14"/>
      <c r="F9" s="14"/>
      <c r="G9" s="14"/>
      <c r="H9" s="14"/>
      <c r="I9" s="12" t="s">
        <v>12</v>
      </c>
      <c r="J9" s="12"/>
      <c r="K9" s="3">
        <f>SUM(K7)</f>
        <v>13099.359999999999</v>
      </c>
      <c r="L9" s="12" t="s">
        <v>12</v>
      </c>
      <c r="M9" s="12"/>
      <c r="N9" s="3">
        <f>SUM(N7)</f>
        <v>14456</v>
      </c>
      <c r="O9" s="12" t="s">
        <v>12</v>
      </c>
      <c r="P9" s="12"/>
      <c r="Q9" s="3">
        <f>SUM(Q7)</f>
        <v>45314</v>
      </c>
      <c r="R9" s="12" t="s">
        <v>12</v>
      </c>
      <c r="S9" s="12"/>
      <c r="T9" s="7">
        <f>SUM(T7)</f>
        <v>11676</v>
      </c>
    </row>
    <row r="10" spans="1:20" ht="27.75" customHeight="1" x14ac:dyDescent="0.35">
      <c r="A10" s="15" t="s">
        <v>14</v>
      </c>
      <c r="B10" s="16"/>
      <c r="C10" s="19" t="s">
        <v>15</v>
      </c>
      <c r="D10" s="19"/>
      <c r="E10" s="1" t="s">
        <v>10</v>
      </c>
      <c r="F10" s="16">
        <v>128</v>
      </c>
      <c r="G10" s="16"/>
      <c r="H10" s="1" t="s">
        <v>11</v>
      </c>
      <c r="I10" s="17">
        <v>48.9</v>
      </c>
      <c r="J10" s="17"/>
      <c r="K10" s="2">
        <f>$F10*I10</f>
        <v>6259.2</v>
      </c>
      <c r="L10" s="17">
        <v>49</v>
      </c>
      <c r="M10" s="17"/>
      <c r="N10" s="2">
        <f>$F10*L10</f>
        <v>6272</v>
      </c>
      <c r="O10" s="17">
        <v>163</v>
      </c>
      <c r="P10" s="17"/>
      <c r="Q10" s="2">
        <f>$F10*O10</f>
        <v>20864</v>
      </c>
      <c r="R10" s="17">
        <v>42</v>
      </c>
      <c r="S10" s="17"/>
      <c r="T10" s="6">
        <f>$F10*R10</f>
        <v>5376</v>
      </c>
    </row>
    <row r="11" spans="1:20" ht="21.75" customHeight="1" x14ac:dyDescent="0.35">
      <c r="A11" s="15"/>
      <c r="B11" s="16"/>
      <c r="C11" s="20" t="s">
        <v>16</v>
      </c>
      <c r="D11" s="20"/>
      <c r="E11" s="1" t="s">
        <v>17</v>
      </c>
      <c r="F11" s="16">
        <v>284</v>
      </c>
      <c r="G11" s="16"/>
      <c r="H11" s="1" t="s">
        <v>18</v>
      </c>
      <c r="I11" s="17">
        <v>48.9</v>
      </c>
      <c r="J11" s="17"/>
      <c r="K11" s="2">
        <f>$F11*I11</f>
        <v>13887.6</v>
      </c>
      <c r="L11" s="17">
        <v>49</v>
      </c>
      <c r="M11" s="17"/>
      <c r="N11" s="2">
        <f>$F11*L11</f>
        <v>13916</v>
      </c>
      <c r="O11" s="17">
        <v>298</v>
      </c>
      <c r="P11" s="17"/>
      <c r="Q11" s="2">
        <f>$F11*O11</f>
        <v>84632</v>
      </c>
      <c r="R11" s="17">
        <v>40</v>
      </c>
      <c r="S11" s="17"/>
      <c r="T11" s="6">
        <f>$F11*R11</f>
        <v>11360</v>
      </c>
    </row>
    <row r="12" spans="1:20" x14ac:dyDescent="0.35">
      <c r="A12" s="13" t="s">
        <v>13</v>
      </c>
      <c r="B12" s="14"/>
      <c r="C12" s="14"/>
      <c r="D12" s="14"/>
      <c r="E12" s="14"/>
      <c r="F12" s="14"/>
      <c r="G12" s="14"/>
      <c r="H12" s="14"/>
      <c r="I12" s="12" t="s">
        <v>12</v>
      </c>
      <c r="J12" s="12"/>
      <c r="K12" s="3">
        <f>SUM(K10:K11)</f>
        <v>20146.8</v>
      </c>
      <c r="L12" s="12" t="s">
        <v>12</v>
      </c>
      <c r="M12" s="12"/>
      <c r="N12" s="3">
        <f>SUM(N10:N11)</f>
        <v>20188</v>
      </c>
      <c r="O12" s="12" t="s">
        <v>12</v>
      </c>
      <c r="P12" s="12"/>
      <c r="Q12" s="3">
        <f>SUM(Q10:Q11)</f>
        <v>105496</v>
      </c>
      <c r="R12" s="12" t="s">
        <v>12</v>
      </c>
      <c r="S12" s="12"/>
      <c r="T12" s="7">
        <f>SUM(T10:T11)</f>
        <v>16736</v>
      </c>
    </row>
    <row r="13" spans="1:20" ht="27.75" customHeight="1" x14ac:dyDescent="0.35">
      <c r="A13" s="15" t="s">
        <v>19</v>
      </c>
      <c r="B13" s="16"/>
      <c r="C13" s="18" t="s">
        <v>20</v>
      </c>
      <c r="D13" s="18"/>
      <c r="E13" s="1" t="s">
        <v>22</v>
      </c>
      <c r="F13" s="16">
        <v>60</v>
      </c>
      <c r="G13" s="16"/>
      <c r="H13" s="1" t="s">
        <v>11</v>
      </c>
      <c r="I13" s="17">
        <v>94.17</v>
      </c>
      <c r="J13" s="17"/>
      <c r="K13" s="4">
        <f>$F13*I13</f>
        <v>5650.2</v>
      </c>
      <c r="L13" s="17">
        <v>77</v>
      </c>
      <c r="M13" s="17"/>
      <c r="N13" s="8">
        <f>$F13*L13</f>
        <v>4620</v>
      </c>
      <c r="O13" s="17">
        <v>245</v>
      </c>
      <c r="P13" s="17"/>
      <c r="Q13" s="4">
        <f>$F13*O13</f>
        <v>14700</v>
      </c>
      <c r="R13" s="17">
        <v>190</v>
      </c>
      <c r="S13" s="17"/>
      <c r="T13" s="4">
        <f>$F13*R13</f>
        <v>11400</v>
      </c>
    </row>
    <row r="14" spans="1:20" ht="21" customHeight="1" x14ac:dyDescent="0.35">
      <c r="A14" s="15"/>
      <c r="B14" s="16"/>
      <c r="C14" s="16" t="s">
        <v>21</v>
      </c>
      <c r="D14" s="16"/>
      <c r="E14" s="1" t="s">
        <v>10</v>
      </c>
      <c r="F14" s="16">
        <v>302</v>
      </c>
      <c r="G14" s="16"/>
      <c r="H14" s="1" t="s">
        <v>11</v>
      </c>
      <c r="I14" s="17">
        <v>51.2</v>
      </c>
      <c r="J14" s="17"/>
      <c r="K14" s="4">
        <f>$F14*I14</f>
        <v>15462.400000000001</v>
      </c>
      <c r="L14" s="17">
        <v>52</v>
      </c>
      <c r="M14" s="17"/>
      <c r="N14" s="8">
        <f>$F14*L14</f>
        <v>15704</v>
      </c>
      <c r="O14" s="17">
        <v>163</v>
      </c>
      <c r="P14" s="17"/>
      <c r="Q14" s="4">
        <f>$F14*O14</f>
        <v>49226</v>
      </c>
      <c r="R14" s="17">
        <v>42</v>
      </c>
      <c r="S14" s="17"/>
      <c r="T14" s="4">
        <f>$F14*R14</f>
        <v>12684</v>
      </c>
    </row>
    <row r="15" spans="1:20" ht="16.5" customHeight="1" x14ac:dyDescent="0.35">
      <c r="A15" s="13" t="s">
        <v>13</v>
      </c>
      <c r="B15" s="14"/>
      <c r="C15" s="14"/>
      <c r="D15" s="14"/>
      <c r="E15" s="14"/>
      <c r="F15" s="14"/>
      <c r="G15" s="14"/>
      <c r="H15" s="14"/>
      <c r="I15" s="12" t="s">
        <v>12</v>
      </c>
      <c r="J15" s="12"/>
      <c r="K15" s="3">
        <f>SUM(K13:K14)</f>
        <v>21112.600000000002</v>
      </c>
      <c r="L15" s="12" t="s">
        <v>12</v>
      </c>
      <c r="M15" s="12"/>
      <c r="N15" s="7">
        <f>SUM(N13:N14)</f>
        <v>20324</v>
      </c>
      <c r="O15" s="12" t="s">
        <v>12</v>
      </c>
      <c r="P15" s="12"/>
      <c r="Q15" s="3">
        <f>SUM(Q13:Q14)</f>
        <v>63926</v>
      </c>
      <c r="R15" s="12" t="s">
        <v>12</v>
      </c>
      <c r="S15" s="12"/>
      <c r="T15" s="3">
        <f>SUM(T13:T14)</f>
        <v>24084</v>
      </c>
    </row>
    <row r="16" spans="1:20" x14ac:dyDescent="0.35">
      <c r="A16" s="15" t="s">
        <v>23</v>
      </c>
      <c r="B16" s="16"/>
      <c r="C16" s="16" t="s">
        <v>24</v>
      </c>
      <c r="D16" s="16"/>
      <c r="E16" s="16" t="s">
        <v>17</v>
      </c>
      <c r="F16" s="16">
        <v>245</v>
      </c>
      <c r="G16" s="16"/>
      <c r="H16" s="16" t="s">
        <v>11</v>
      </c>
      <c r="I16" s="17">
        <v>48.11</v>
      </c>
      <c r="J16" s="17"/>
      <c r="K16" s="11">
        <f>$F16*I16</f>
        <v>11786.95</v>
      </c>
      <c r="L16" s="17">
        <v>52</v>
      </c>
      <c r="M16" s="17"/>
      <c r="N16" s="32">
        <f>$F16*L16</f>
        <v>12740</v>
      </c>
      <c r="O16" s="17">
        <v>245</v>
      </c>
      <c r="P16" s="17"/>
      <c r="Q16" s="32">
        <f>$F16*O16</f>
        <v>60025</v>
      </c>
      <c r="R16" s="17">
        <v>40</v>
      </c>
      <c r="S16" s="17"/>
      <c r="T16" s="80">
        <f>$F16*R16</f>
        <v>9800</v>
      </c>
    </row>
    <row r="17" spans="1:20" x14ac:dyDescent="0.35">
      <c r="A17" s="15"/>
      <c r="B17" s="16"/>
      <c r="C17" s="16" t="s">
        <v>25</v>
      </c>
      <c r="D17" s="16"/>
      <c r="E17" s="16"/>
      <c r="F17" s="16"/>
      <c r="G17" s="16"/>
      <c r="H17" s="16"/>
      <c r="I17" s="17"/>
      <c r="J17" s="17"/>
      <c r="K17" s="11"/>
      <c r="L17" s="17"/>
      <c r="M17" s="17"/>
      <c r="N17" s="32"/>
      <c r="O17" s="17"/>
      <c r="P17" s="17"/>
      <c r="Q17" s="32"/>
      <c r="R17" s="17"/>
      <c r="S17" s="17"/>
      <c r="T17" s="80"/>
    </row>
    <row r="18" spans="1:20" x14ac:dyDescent="0.35">
      <c r="A18" s="13" t="s">
        <v>13</v>
      </c>
      <c r="B18" s="14"/>
      <c r="C18" s="14"/>
      <c r="D18" s="14"/>
      <c r="E18" s="14"/>
      <c r="F18" s="14"/>
      <c r="G18" s="14"/>
      <c r="H18" s="14"/>
      <c r="I18" s="12" t="s">
        <v>12</v>
      </c>
      <c r="J18" s="12"/>
      <c r="K18" s="7">
        <f>SUM(K16)</f>
        <v>11786.95</v>
      </c>
      <c r="L18" s="12" t="s">
        <v>12</v>
      </c>
      <c r="M18" s="12"/>
      <c r="N18" s="3">
        <f>SUM(N16)</f>
        <v>12740</v>
      </c>
      <c r="O18" s="12" t="s">
        <v>12</v>
      </c>
      <c r="P18" s="12"/>
      <c r="Q18" s="3">
        <f>SUM(Q16)</f>
        <v>60025</v>
      </c>
      <c r="R18" s="12" t="s">
        <v>12</v>
      </c>
      <c r="S18" s="12"/>
      <c r="T18" s="10">
        <f>SUM(T16)</f>
        <v>9800</v>
      </c>
    </row>
    <row r="19" spans="1:20" ht="27" customHeight="1" x14ac:dyDescent="0.35">
      <c r="A19" s="52" t="s">
        <v>32</v>
      </c>
      <c r="B19" s="45"/>
      <c r="C19" s="54" t="s">
        <v>33</v>
      </c>
      <c r="D19" s="55"/>
      <c r="E19" s="43" t="s">
        <v>10</v>
      </c>
      <c r="F19" s="44">
        <v>378</v>
      </c>
      <c r="G19" s="45"/>
      <c r="H19" s="43" t="s">
        <v>11</v>
      </c>
      <c r="I19" s="48">
        <v>50.53</v>
      </c>
      <c r="J19" s="49"/>
      <c r="K19" s="71">
        <f>$F19*I19</f>
        <v>19100.34</v>
      </c>
      <c r="L19" s="48">
        <v>85</v>
      </c>
      <c r="M19" s="49"/>
      <c r="N19" s="81">
        <f>$F19*L19</f>
        <v>32130</v>
      </c>
      <c r="O19" s="48">
        <v>163</v>
      </c>
      <c r="P19" s="49"/>
      <c r="Q19" s="81">
        <f>$F19*O19</f>
        <v>61614</v>
      </c>
      <c r="R19" s="48">
        <v>42</v>
      </c>
      <c r="S19" s="49"/>
      <c r="T19" s="81">
        <f>$F19*R19</f>
        <v>15876</v>
      </c>
    </row>
    <row r="20" spans="1:20" ht="20.25" customHeight="1" x14ac:dyDescent="0.35">
      <c r="A20" s="53"/>
      <c r="B20" s="47"/>
      <c r="C20" s="78" t="s">
        <v>34</v>
      </c>
      <c r="D20" s="79"/>
      <c r="E20" s="28"/>
      <c r="F20" s="46"/>
      <c r="G20" s="47"/>
      <c r="H20" s="28"/>
      <c r="I20" s="50"/>
      <c r="J20" s="51"/>
      <c r="K20" s="72"/>
      <c r="L20" s="50"/>
      <c r="M20" s="51"/>
      <c r="N20" s="31"/>
      <c r="O20" s="50"/>
      <c r="P20" s="51"/>
      <c r="Q20" s="31"/>
      <c r="R20" s="50"/>
      <c r="S20" s="51"/>
      <c r="T20" s="31"/>
    </row>
    <row r="21" spans="1:20" ht="16.5" customHeight="1" x14ac:dyDescent="0.35">
      <c r="A21" s="75" t="s">
        <v>13</v>
      </c>
      <c r="B21" s="76"/>
      <c r="C21" s="76"/>
      <c r="D21" s="76"/>
      <c r="E21" s="76"/>
      <c r="F21" s="76"/>
      <c r="G21" s="76"/>
      <c r="H21" s="77"/>
      <c r="I21" s="73" t="s">
        <v>12</v>
      </c>
      <c r="J21" s="74"/>
      <c r="K21" s="9">
        <f>SUM(K19)</f>
        <v>19100.34</v>
      </c>
      <c r="L21" s="73" t="s">
        <v>12</v>
      </c>
      <c r="M21" s="74"/>
      <c r="N21" s="5">
        <f>SUM(N19)</f>
        <v>32130</v>
      </c>
      <c r="O21" s="73" t="s">
        <v>12</v>
      </c>
      <c r="P21" s="74"/>
      <c r="Q21" s="5">
        <f>SUM(Q19)</f>
        <v>61614</v>
      </c>
      <c r="R21" s="73" t="s">
        <v>12</v>
      </c>
      <c r="S21" s="74"/>
      <c r="T21" s="5">
        <f>SUM(T19)</f>
        <v>15876</v>
      </c>
    </row>
    <row r="22" spans="1:20" ht="20.25" customHeight="1" x14ac:dyDescent="0.35">
      <c r="A22" s="15" t="s">
        <v>26</v>
      </c>
      <c r="B22" s="16"/>
      <c r="C22" s="18" t="s">
        <v>27</v>
      </c>
      <c r="D22" s="18"/>
      <c r="E22" s="16" t="s">
        <v>10</v>
      </c>
      <c r="F22" s="16">
        <v>620</v>
      </c>
      <c r="G22" s="16"/>
      <c r="H22" s="16" t="s">
        <v>11</v>
      </c>
      <c r="I22" s="17">
        <v>50.24</v>
      </c>
      <c r="J22" s="17"/>
      <c r="K22" s="32">
        <f>$F22*I22</f>
        <v>31148.800000000003</v>
      </c>
      <c r="L22" s="17">
        <v>53</v>
      </c>
      <c r="M22" s="17"/>
      <c r="N22" s="32">
        <f>$F22*L22</f>
        <v>32860</v>
      </c>
      <c r="O22" s="17">
        <v>163</v>
      </c>
      <c r="P22" s="17"/>
      <c r="Q22" s="32">
        <f>$F22*O22</f>
        <v>101060</v>
      </c>
      <c r="R22" s="17">
        <v>42</v>
      </c>
      <c r="S22" s="17"/>
      <c r="T22" s="11">
        <f>$F22*R22</f>
        <v>26040</v>
      </c>
    </row>
    <row r="23" spans="1:20" ht="26.25" customHeight="1" x14ac:dyDescent="0.35">
      <c r="A23" s="15"/>
      <c r="B23" s="16"/>
      <c r="C23" s="18"/>
      <c r="D23" s="18"/>
      <c r="E23" s="16"/>
      <c r="F23" s="16"/>
      <c r="G23" s="16"/>
      <c r="H23" s="16"/>
      <c r="I23" s="17"/>
      <c r="J23" s="17"/>
      <c r="K23" s="32"/>
      <c r="L23" s="17"/>
      <c r="M23" s="17"/>
      <c r="N23" s="32"/>
      <c r="O23" s="17"/>
      <c r="P23" s="17"/>
      <c r="Q23" s="32"/>
      <c r="R23" s="17"/>
      <c r="S23" s="17"/>
      <c r="T23" s="11"/>
    </row>
    <row r="24" spans="1:20" ht="24" customHeight="1" x14ac:dyDescent="0.35">
      <c r="A24" s="15"/>
      <c r="B24" s="16"/>
      <c r="C24" s="16" t="s">
        <v>39</v>
      </c>
      <c r="D24" s="16"/>
      <c r="E24" s="1" t="s">
        <v>17</v>
      </c>
      <c r="F24" s="16">
        <v>992</v>
      </c>
      <c r="G24" s="16"/>
      <c r="H24" s="1" t="s">
        <v>11</v>
      </c>
      <c r="I24" s="17">
        <v>50.24</v>
      </c>
      <c r="J24" s="17"/>
      <c r="K24" s="2">
        <f>$F24*I24</f>
        <v>49838.080000000002</v>
      </c>
      <c r="L24" s="17">
        <v>53</v>
      </c>
      <c r="M24" s="17"/>
      <c r="N24" s="2">
        <f>$F24*L24</f>
        <v>52576</v>
      </c>
      <c r="O24" s="17">
        <v>225</v>
      </c>
      <c r="P24" s="17"/>
      <c r="Q24" s="2">
        <f>$F24*O24</f>
        <v>223200</v>
      </c>
      <c r="R24" s="17">
        <v>40</v>
      </c>
      <c r="S24" s="17"/>
      <c r="T24" s="6">
        <f>$F24*R24</f>
        <v>39680</v>
      </c>
    </row>
    <row r="25" spans="1:20" x14ac:dyDescent="0.35">
      <c r="A25" s="13" t="s">
        <v>13</v>
      </c>
      <c r="B25" s="14"/>
      <c r="C25" s="14"/>
      <c r="D25" s="14"/>
      <c r="E25" s="14"/>
      <c r="F25" s="14"/>
      <c r="G25" s="14"/>
      <c r="H25" s="14"/>
      <c r="I25" s="12" t="s">
        <v>12</v>
      </c>
      <c r="J25" s="12"/>
      <c r="K25" s="3">
        <f>SUM(K22:K24)</f>
        <v>80986.880000000005</v>
      </c>
      <c r="L25" s="12" t="s">
        <v>12</v>
      </c>
      <c r="M25" s="12"/>
      <c r="N25" s="3">
        <f>SUM(N22:N24)</f>
        <v>85436</v>
      </c>
      <c r="O25" s="12" t="s">
        <v>12</v>
      </c>
      <c r="P25" s="12"/>
      <c r="Q25" s="3">
        <f>SUM(Q22:Q24)</f>
        <v>324260</v>
      </c>
      <c r="R25" s="12" t="s">
        <v>12</v>
      </c>
      <c r="S25" s="12"/>
      <c r="T25" s="7">
        <f>SUM(T22:T24)</f>
        <v>65720</v>
      </c>
    </row>
    <row r="26" spans="1:20" ht="45" customHeight="1" x14ac:dyDescent="0.35">
      <c r="A26" s="15" t="s">
        <v>35</v>
      </c>
      <c r="B26" s="16"/>
      <c r="C26" s="18" t="s">
        <v>36</v>
      </c>
      <c r="D26" s="18"/>
      <c r="E26" s="1" t="s">
        <v>10</v>
      </c>
      <c r="F26" s="42">
        <v>1936</v>
      </c>
      <c r="G26" s="16"/>
      <c r="H26" s="1" t="s">
        <v>11</v>
      </c>
      <c r="I26" s="17">
        <v>45.49</v>
      </c>
      <c r="J26" s="17"/>
      <c r="K26" s="6">
        <f>$F26*I26</f>
        <v>88068.64</v>
      </c>
      <c r="L26" s="17">
        <v>0</v>
      </c>
      <c r="M26" s="17"/>
      <c r="N26" s="2">
        <f>$F26*L26</f>
        <v>0</v>
      </c>
      <c r="O26" s="17">
        <v>163</v>
      </c>
      <c r="P26" s="17"/>
      <c r="Q26" s="2">
        <f>$F26*O26</f>
        <v>315568</v>
      </c>
      <c r="R26" s="17">
        <v>39</v>
      </c>
      <c r="S26" s="17"/>
      <c r="T26" s="2">
        <f>$F26*R26</f>
        <v>75504</v>
      </c>
    </row>
    <row r="27" spans="1:20" ht="23.25" customHeight="1" x14ac:dyDescent="0.35">
      <c r="A27" s="15"/>
      <c r="B27" s="16"/>
      <c r="C27" s="16" t="s">
        <v>40</v>
      </c>
      <c r="D27" s="16"/>
      <c r="E27" s="1" t="s">
        <v>37</v>
      </c>
      <c r="F27" s="16">
        <v>137</v>
      </c>
      <c r="G27" s="16"/>
      <c r="H27" s="1" t="s">
        <v>11</v>
      </c>
      <c r="I27" s="17">
        <v>45.49</v>
      </c>
      <c r="J27" s="17"/>
      <c r="K27" s="6">
        <f>$F27*I27</f>
        <v>6232.13</v>
      </c>
      <c r="L27" s="17">
        <v>0</v>
      </c>
      <c r="M27" s="17"/>
      <c r="N27" s="2">
        <f>$F27*L27</f>
        <v>0</v>
      </c>
      <c r="O27" s="17">
        <v>225</v>
      </c>
      <c r="P27" s="17"/>
      <c r="Q27" s="2">
        <f>$F27*O27</f>
        <v>30825</v>
      </c>
      <c r="R27" s="17">
        <v>40</v>
      </c>
      <c r="S27" s="17"/>
      <c r="T27" s="2">
        <f>$F27*R27</f>
        <v>5480</v>
      </c>
    </row>
    <row r="28" spans="1:20" ht="19.5" customHeight="1" x14ac:dyDescent="0.35">
      <c r="A28" s="13" t="s">
        <v>13</v>
      </c>
      <c r="B28" s="14"/>
      <c r="C28" s="14"/>
      <c r="D28" s="14"/>
      <c r="E28" s="14"/>
      <c r="F28" s="14"/>
      <c r="G28" s="14"/>
      <c r="H28" s="14"/>
      <c r="I28" s="12" t="s">
        <v>12</v>
      </c>
      <c r="J28" s="12"/>
      <c r="K28" s="7">
        <f>SUM(K26:K27)</f>
        <v>94300.77</v>
      </c>
      <c r="L28" s="12" t="s">
        <v>12</v>
      </c>
      <c r="M28" s="12"/>
      <c r="N28" s="3">
        <f>SUM(N26:N27)</f>
        <v>0</v>
      </c>
      <c r="O28" s="12" t="s">
        <v>12</v>
      </c>
      <c r="P28" s="12"/>
      <c r="Q28" s="3">
        <f>SUM(Q26:Q27)</f>
        <v>346393</v>
      </c>
      <c r="R28" s="12" t="s">
        <v>12</v>
      </c>
      <c r="S28" s="12"/>
      <c r="T28" s="3">
        <f>SUM(T26:T27)</f>
        <v>80984</v>
      </c>
    </row>
    <row r="29" spans="1:20" ht="19.5" customHeight="1" x14ac:dyDescent="0.35">
      <c r="A29" s="15" t="s">
        <v>28</v>
      </c>
      <c r="B29" s="16"/>
      <c r="C29" s="16" t="s">
        <v>29</v>
      </c>
      <c r="D29" s="16"/>
      <c r="E29" s="1" t="s">
        <v>10</v>
      </c>
      <c r="F29" s="16">
        <v>98</v>
      </c>
      <c r="G29" s="16"/>
      <c r="H29" s="1" t="s">
        <v>11</v>
      </c>
      <c r="I29" s="17">
        <v>63.81</v>
      </c>
      <c r="J29" s="17"/>
      <c r="K29" s="6">
        <f>$F29*I29</f>
        <v>6253.38</v>
      </c>
      <c r="L29" s="17">
        <v>0</v>
      </c>
      <c r="M29" s="17"/>
      <c r="N29" s="2">
        <f>$F29*L29</f>
        <v>0</v>
      </c>
      <c r="O29" s="17">
        <v>163</v>
      </c>
      <c r="P29" s="17"/>
      <c r="Q29" s="2">
        <f>$F29*O29</f>
        <v>15974</v>
      </c>
      <c r="R29" s="17">
        <v>42</v>
      </c>
      <c r="S29" s="17"/>
      <c r="T29" s="91">
        <f>$F29*R29</f>
        <v>4116</v>
      </c>
    </row>
    <row r="30" spans="1:20" ht="18.75" customHeight="1" x14ac:dyDescent="0.35">
      <c r="A30" s="15"/>
      <c r="B30" s="16"/>
      <c r="C30" s="16" t="s">
        <v>41</v>
      </c>
      <c r="D30" s="16"/>
      <c r="E30" s="1" t="s">
        <v>17</v>
      </c>
      <c r="F30" s="16">
        <v>101</v>
      </c>
      <c r="G30" s="16"/>
      <c r="H30" s="1" t="s">
        <v>11</v>
      </c>
      <c r="I30" s="17">
        <v>63.81</v>
      </c>
      <c r="J30" s="17"/>
      <c r="K30" s="6">
        <f>$F30*I30</f>
        <v>6444.81</v>
      </c>
      <c r="L30" s="17">
        <v>0</v>
      </c>
      <c r="M30" s="17"/>
      <c r="N30" s="2">
        <f>$F30*L30</f>
        <v>0</v>
      </c>
      <c r="O30" s="17">
        <v>225</v>
      </c>
      <c r="P30" s="17"/>
      <c r="Q30" s="2">
        <f>$F30*O30</f>
        <v>22725</v>
      </c>
      <c r="R30" s="17">
        <v>40</v>
      </c>
      <c r="S30" s="17"/>
      <c r="T30" s="91">
        <f>$F30*R30</f>
        <v>4040</v>
      </c>
    </row>
    <row r="31" spans="1:20" x14ac:dyDescent="0.35">
      <c r="A31" s="13" t="s">
        <v>13</v>
      </c>
      <c r="B31" s="14"/>
      <c r="C31" s="14"/>
      <c r="D31" s="14"/>
      <c r="E31" s="14"/>
      <c r="F31" s="14"/>
      <c r="G31" s="14"/>
      <c r="H31" s="14"/>
      <c r="I31" s="12" t="s">
        <v>12</v>
      </c>
      <c r="J31" s="12"/>
      <c r="K31" s="7">
        <f>SUM(K29:K30)</f>
        <v>12698.19</v>
      </c>
      <c r="L31" s="12" t="s">
        <v>12</v>
      </c>
      <c r="M31" s="12"/>
      <c r="N31" s="3">
        <f>SUM(N29:N30)</f>
        <v>0</v>
      </c>
      <c r="O31" s="12" t="s">
        <v>12</v>
      </c>
      <c r="P31" s="12"/>
      <c r="Q31" s="3">
        <f>SUM(Q29:Q30)</f>
        <v>38699</v>
      </c>
      <c r="R31" s="12" t="s">
        <v>12</v>
      </c>
      <c r="S31" s="12"/>
      <c r="T31" s="92">
        <f>SUM(T29:T30)</f>
        <v>8156</v>
      </c>
    </row>
    <row r="32" spans="1:20" ht="21" customHeight="1" x14ac:dyDescent="0.35">
      <c r="A32" s="15" t="s">
        <v>42</v>
      </c>
      <c r="B32" s="16"/>
      <c r="C32" s="16" t="s">
        <v>30</v>
      </c>
      <c r="D32" s="16"/>
      <c r="E32" s="1" t="s">
        <v>10</v>
      </c>
      <c r="F32" s="16">
        <v>181</v>
      </c>
      <c r="G32" s="16"/>
      <c r="H32" s="1" t="s">
        <v>11</v>
      </c>
      <c r="I32" s="17">
        <v>54.09</v>
      </c>
      <c r="J32" s="17"/>
      <c r="K32" s="6">
        <f>$F32*I32</f>
        <v>9790.2900000000009</v>
      </c>
      <c r="L32" s="17">
        <v>0</v>
      </c>
      <c r="M32" s="17"/>
      <c r="N32" s="2">
        <f>$F32*L32</f>
        <v>0</v>
      </c>
      <c r="O32" s="17">
        <v>163</v>
      </c>
      <c r="P32" s="17"/>
      <c r="Q32" s="2">
        <f>$F32*O32</f>
        <v>29503</v>
      </c>
      <c r="R32" s="17">
        <v>42</v>
      </c>
      <c r="S32" s="17"/>
      <c r="T32" s="91">
        <f>$F32*R32</f>
        <v>7602</v>
      </c>
    </row>
    <row r="33" spans="1:20" ht="19.5" customHeight="1" x14ac:dyDescent="0.35">
      <c r="A33" s="15"/>
      <c r="B33" s="16"/>
      <c r="C33" s="16" t="s">
        <v>31</v>
      </c>
      <c r="D33" s="16"/>
      <c r="E33" s="1" t="s">
        <v>17</v>
      </c>
      <c r="F33" s="16">
        <v>54</v>
      </c>
      <c r="G33" s="16"/>
      <c r="H33" s="1" t="s">
        <v>11</v>
      </c>
      <c r="I33" s="17">
        <v>54.09</v>
      </c>
      <c r="J33" s="17"/>
      <c r="K33" s="6">
        <f>$F33*I33</f>
        <v>2920.86</v>
      </c>
      <c r="L33" s="17">
        <v>0</v>
      </c>
      <c r="M33" s="17"/>
      <c r="N33" s="2">
        <f>$F33*L33</f>
        <v>0</v>
      </c>
      <c r="O33" s="17">
        <v>225</v>
      </c>
      <c r="P33" s="17"/>
      <c r="Q33" s="2">
        <f>$F33*O33</f>
        <v>12150</v>
      </c>
      <c r="R33" s="17">
        <v>40</v>
      </c>
      <c r="S33" s="17"/>
      <c r="T33" s="91">
        <f>$F33*R33</f>
        <v>2160</v>
      </c>
    </row>
    <row r="34" spans="1:20" x14ac:dyDescent="0.35">
      <c r="A34" s="13" t="s">
        <v>13</v>
      </c>
      <c r="B34" s="14"/>
      <c r="C34" s="14"/>
      <c r="D34" s="14"/>
      <c r="E34" s="14"/>
      <c r="F34" s="14"/>
      <c r="G34" s="14"/>
      <c r="H34" s="14"/>
      <c r="I34" s="12" t="s">
        <v>12</v>
      </c>
      <c r="J34" s="12"/>
      <c r="K34" s="7">
        <f>SUM(K32:K33)</f>
        <v>12711.150000000001</v>
      </c>
      <c r="L34" s="12" t="s">
        <v>12</v>
      </c>
      <c r="M34" s="12"/>
      <c r="N34" s="3">
        <f>SUM(N32:N33)</f>
        <v>0</v>
      </c>
      <c r="O34" s="12" t="s">
        <v>12</v>
      </c>
      <c r="P34" s="12"/>
      <c r="Q34" s="3">
        <f>SUM(Q32:Q33)</f>
        <v>41653</v>
      </c>
      <c r="R34" s="12" t="s">
        <v>12</v>
      </c>
      <c r="S34" s="12"/>
      <c r="T34" s="92">
        <f>SUM(T32:T33)</f>
        <v>9762</v>
      </c>
    </row>
    <row r="35" spans="1:20" ht="15" thickBot="1" x14ac:dyDescent="0.4"/>
    <row r="36" spans="1:20" x14ac:dyDescent="0.35">
      <c r="N36" s="93" t="s">
        <v>49</v>
      </c>
      <c r="O36" s="94"/>
    </row>
    <row r="37" spans="1:20" x14ac:dyDescent="0.35">
      <c r="N37" s="95"/>
      <c r="O37" s="96"/>
    </row>
    <row r="38" spans="1:20" ht="15" thickBot="1" x14ac:dyDescent="0.4">
      <c r="N38" s="97"/>
      <c r="O38" s="98"/>
    </row>
  </sheetData>
  <sheetProtection selectLockedCells="1" selectUnlockedCells="1"/>
  <mergeCells count="193">
    <mergeCell ref="N36:O38"/>
    <mergeCell ref="O26:P26"/>
    <mergeCell ref="O27:P27"/>
    <mergeCell ref="O28:P28"/>
    <mergeCell ref="O29:P29"/>
    <mergeCell ref="O30:P30"/>
    <mergeCell ref="O31:P31"/>
    <mergeCell ref="O32:P32"/>
    <mergeCell ref="O33:P33"/>
    <mergeCell ref="O34:P34"/>
    <mergeCell ref="L33:M33"/>
    <mergeCell ref="L34:M34"/>
    <mergeCell ref="O1:Q4"/>
    <mergeCell ref="O5:P6"/>
    <mergeCell ref="Q5:Q6"/>
    <mergeCell ref="O7:P8"/>
    <mergeCell ref="Q7:Q8"/>
    <mergeCell ref="O9:P9"/>
    <mergeCell ref="O10:P10"/>
    <mergeCell ref="O11:P11"/>
    <mergeCell ref="O12:P12"/>
    <mergeCell ref="O13:P13"/>
    <mergeCell ref="O14:P14"/>
    <mergeCell ref="O15:P15"/>
    <mergeCell ref="O16:P17"/>
    <mergeCell ref="Q16:Q17"/>
    <mergeCell ref="O18:P18"/>
    <mergeCell ref="O19:P20"/>
    <mergeCell ref="Q19:Q20"/>
    <mergeCell ref="O21:P21"/>
    <mergeCell ref="O22:P23"/>
    <mergeCell ref="Q22:Q23"/>
    <mergeCell ref="O24:P24"/>
    <mergeCell ref="O25:P25"/>
    <mergeCell ref="L24:M24"/>
    <mergeCell ref="L25:M25"/>
    <mergeCell ref="L26:M26"/>
    <mergeCell ref="L27:M27"/>
    <mergeCell ref="L28:M28"/>
    <mergeCell ref="L29:M29"/>
    <mergeCell ref="L30:M30"/>
    <mergeCell ref="L31:M31"/>
    <mergeCell ref="L32:M32"/>
    <mergeCell ref="R31:S31"/>
    <mergeCell ref="R32:S32"/>
    <mergeCell ref="R33:S33"/>
    <mergeCell ref="R34:S34"/>
    <mergeCell ref="L1:N4"/>
    <mergeCell ref="L5:M6"/>
    <mergeCell ref="N5:N6"/>
    <mergeCell ref="L7:M8"/>
    <mergeCell ref="N7:N8"/>
    <mergeCell ref="L9:M9"/>
    <mergeCell ref="L10:M10"/>
    <mergeCell ref="L11:M11"/>
    <mergeCell ref="L12:M12"/>
    <mergeCell ref="L13:M13"/>
    <mergeCell ref="L14:M14"/>
    <mergeCell ref="L15:M15"/>
    <mergeCell ref="L16:M17"/>
    <mergeCell ref="N16:N17"/>
    <mergeCell ref="L18:M18"/>
    <mergeCell ref="L19:M20"/>
    <mergeCell ref="N19:N20"/>
    <mergeCell ref="L21:M21"/>
    <mergeCell ref="L22:M23"/>
    <mergeCell ref="N22:N23"/>
    <mergeCell ref="R22:S23"/>
    <mergeCell ref="T22:T23"/>
    <mergeCell ref="R24:S24"/>
    <mergeCell ref="R25:S25"/>
    <mergeCell ref="R26:S26"/>
    <mergeCell ref="R27:S27"/>
    <mergeCell ref="R28:S28"/>
    <mergeCell ref="R29:S29"/>
    <mergeCell ref="R30:S30"/>
    <mergeCell ref="R13:S13"/>
    <mergeCell ref="R14:S14"/>
    <mergeCell ref="R15:S15"/>
    <mergeCell ref="R16:S17"/>
    <mergeCell ref="T16:T17"/>
    <mergeCell ref="R18:S18"/>
    <mergeCell ref="R19:S20"/>
    <mergeCell ref="T19:T20"/>
    <mergeCell ref="R21:S21"/>
    <mergeCell ref="R1:T4"/>
    <mergeCell ref="R5:S6"/>
    <mergeCell ref="T5:T6"/>
    <mergeCell ref="R7:S8"/>
    <mergeCell ref="T7:T8"/>
    <mergeCell ref="R9:S9"/>
    <mergeCell ref="R10:S10"/>
    <mergeCell ref="R11:S11"/>
    <mergeCell ref="R12:S12"/>
    <mergeCell ref="I34:J34"/>
    <mergeCell ref="A34:H34"/>
    <mergeCell ref="A1:H1"/>
    <mergeCell ref="A2:H2"/>
    <mergeCell ref="A3:H3"/>
    <mergeCell ref="A4:H4"/>
    <mergeCell ref="I1:K4"/>
    <mergeCell ref="I31:J31"/>
    <mergeCell ref="A31:H31"/>
    <mergeCell ref="A32:B33"/>
    <mergeCell ref="C32:D32"/>
    <mergeCell ref="C33:D33"/>
    <mergeCell ref="F32:G32"/>
    <mergeCell ref="F33:G33"/>
    <mergeCell ref="I32:J32"/>
    <mergeCell ref="I33:J33"/>
    <mergeCell ref="K22:K23"/>
    <mergeCell ref="I25:J25"/>
    <mergeCell ref="A25:H25"/>
    <mergeCell ref="A29:B30"/>
    <mergeCell ref="K19:K20"/>
    <mergeCell ref="I21:J21"/>
    <mergeCell ref="A21:H21"/>
    <mergeCell ref="C20:D20"/>
    <mergeCell ref="E19:E20"/>
    <mergeCell ref="C26:D26"/>
    <mergeCell ref="F19:G20"/>
    <mergeCell ref="H19:H20"/>
    <mergeCell ref="I19:J20"/>
    <mergeCell ref="A19:B20"/>
    <mergeCell ref="C19:D19"/>
    <mergeCell ref="I26:J26"/>
    <mergeCell ref="A22:B24"/>
    <mergeCell ref="C29:D29"/>
    <mergeCell ref="C30:D30"/>
    <mergeCell ref="F29:G29"/>
    <mergeCell ref="F30:G30"/>
    <mergeCell ref="I29:J29"/>
    <mergeCell ref="I30:J30"/>
    <mergeCell ref="E22:E23"/>
    <mergeCell ref="F22:G23"/>
    <mergeCell ref="F24:G24"/>
    <mergeCell ref="H22:H23"/>
    <mergeCell ref="I22:J23"/>
    <mergeCell ref="I24:J24"/>
    <mergeCell ref="C22:D23"/>
    <mergeCell ref="C24:D24"/>
    <mergeCell ref="I28:J28"/>
    <mergeCell ref="A28:H28"/>
    <mergeCell ref="A26:B27"/>
    <mergeCell ref="C27:D27"/>
    <mergeCell ref="F26:G26"/>
    <mergeCell ref="F27:G27"/>
    <mergeCell ref="I27:J27"/>
    <mergeCell ref="I5:J6"/>
    <mergeCell ref="K5:K6"/>
    <mergeCell ref="A7:B8"/>
    <mergeCell ref="C7:D7"/>
    <mergeCell ref="C8:D8"/>
    <mergeCell ref="E7:E8"/>
    <mergeCell ref="F7:G8"/>
    <mergeCell ref="H7:H8"/>
    <mergeCell ref="I7:J8"/>
    <mergeCell ref="K7:K8"/>
    <mergeCell ref="A5:B6"/>
    <mergeCell ref="C5:D6"/>
    <mergeCell ref="E5:E6"/>
    <mergeCell ref="F5:G6"/>
    <mergeCell ref="H5:H6"/>
    <mergeCell ref="A9:H9"/>
    <mergeCell ref="I9:J9"/>
    <mergeCell ref="A10:B11"/>
    <mergeCell ref="C10:D10"/>
    <mergeCell ref="C11:D11"/>
    <mergeCell ref="F10:G10"/>
    <mergeCell ref="F11:G11"/>
    <mergeCell ref="I10:J10"/>
    <mergeCell ref="I11:J11"/>
    <mergeCell ref="I15:J15"/>
    <mergeCell ref="A15:H15"/>
    <mergeCell ref="I12:J12"/>
    <mergeCell ref="A12:H12"/>
    <mergeCell ref="A13:B14"/>
    <mergeCell ref="C13:D13"/>
    <mergeCell ref="C14:D14"/>
    <mergeCell ref="F13:G13"/>
    <mergeCell ref="F14:G14"/>
    <mergeCell ref="I13:J13"/>
    <mergeCell ref="I14:J14"/>
    <mergeCell ref="K16:K17"/>
    <mergeCell ref="I18:J18"/>
    <mergeCell ref="A18:H18"/>
    <mergeCell ref="A16:B17"/>
    <mergeCell ref="C16:D16"/>
    <mergeCell ref="C17:D17"/>
    <mergeCell ref="E16:E17"/>
    <mergeCell ref="F16:G17"/>
    <mergeCell ref="H16:H17"/>
    <mergeCell ref="I16:J1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Tyler Nelson</dc:creator>
  <cp:lastModifiedBy>Sherry Groeschl</cp:lastModifiedBy>
  <dcterms:created xsi:type="dcterms:W3CDTF">2022-10-31T21:08:31Z</dcterms:created>
  <dcterms:modified xsi:type="dcterms:W3CDTF">2022-12-29T22:24:48Z</dcterms:modified>
</cp:coreProperties>
</file>