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JECTS\IN PROGRESS\BROWSE MITIGATION\BIDS RECEIVED\"/>
    </mc:Choice>
  </mc:AlternateContent>
  <xr:revisionPtr revIDLastSave="0" documentId="13_ncr:1_{1E08E83B-4E62-4BE2-B1BD-FC57A4925D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aluation Sheet" sheetId="1" r:id="rId1"/>
    <sheet name="Bidder's List" sheetId="2" r:id="rId2"/>
  </sheets>
  <definedNames>
    <definedName name="_xlnm.Print_Area" localSheetId="0">'Evaluation Sheet'!$C$3:$X$15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1" l="1"/>
  <c r="V11" i="1"/>
  <c r="V7" i="1"/>
  <c r="R14" i="1"/>
  <c r="R7" i="1"/>
  <c r="R11" i="1"/>
  <c r="N14" i="1"/>
  <c r="N11" i="1"/>
  <c r="N7" i="1"/>
  <c r="J7" i="1"/>
  <c r="V12" i="1" l="1"/>
  <c r="V15" i="1" s="1"/>
  <c r="R12" i="1"/>
  <c r="R15" i="1" s="1"/>
  <c r="N12" i="1"/>
  <c r="N15" i="1" s="1"/>
  <c r="J12" i="1"/>
  <c r="J8" i="1"/>
  <c r="J9" i="1" s="1"/>
  <c r="N8" i="1"/>
  <c r="N9" i="1" s="1"/>
  <c r="R8" i="1"/>
  <c r="R9" i="1" s="1"/>
  <c r="V8" i="1"/>
  <c r="V9" i="1" s="1"/>
</calcChain>
</file>

<file path=xl/sharedStrings.xml><?xml version="1.0" encoding="utf-8"?>
<sst xmlns="http://schemas.openxmlformats.org/spreadsheetml/2006/main" count="59" uniqueCount="44">
  <si>
    <t>SUPERVISORY</t>
  </si>
  <si>
    <t>AREA</t>
  </si>
  <si>
    <t>PRICE PER</t>
  </si>
  <si>
    <t>TOTAL EXTENDED</t>
  </si>
  <si>
    <t>AMOUNT</t>
  </si>
  <si>
    <t>UNIT</t>
  </si>
  <si>
    <t xml:space="preserve">UNIT </t>
  </si>
  <si>
    <t>TYPE</t>
  </si>
  <si>
    <t xml:space="preserve">PROJECT NAME </t>
  </si>
  <si>
    <t xml:space="preserve"> AND NUMBER</t>
  </si>
  <si>
    <t>VENDOR</t>
  </si>
  <si>
    <t>CONTACT</t>
  </si>
  <si>
    <t>ADDRESS</t>
  </si>
  <si>
    <t>CITY</t>
  </si>
  <si>
    <t>ST</t>
  </si>
  <si>
    <t>ZIP</t>
  </si>
  <si>
    <t>TELEPHONE</t>
  </si>
  <si>
    <t>EMAIL</t>
  </si>
  <si>
    <t>St. Joe</t>
  </si>
  <si>
    <t>2023 St Joe Bud Capping</t>
  </si>
  <si>
    <t>30-875-170-23</t>
  </si>
  <si>
    <t>Vexar Installation</t>
  </si>
  <si>
    <t>Bud Capping</t>
  </si>
  <si>
    <t>ITEM TYPE</t>
  </si>
  <si>
    <t xml:space="preserve">QTY OF </t>
  </si>
  <si>
    <t>ITEMS</t>
  </si>
  <si>
    <t>Tree(s)</t>
  </si>
  <si>
    <t>Maggie Creek</t>
  </si>
  <si>
    <t>Maggie Creek Vexar Maintenance 2023</t>
  </si>
  <si>
    <t>42-0096-150-08</t>
  </si>
  <si>
    <t>Vexar Maint. - Medium*</t>
  </si>
  <si>
    <t>Vexar Maint. - Light*</t>
  </si>
  <si>
    <t>Vexar Maint. - Heavy*</t>
  </si>
  <si>
    <t>Acres</t>
  </si>
  <si>
    <t>Alpha Servivces</t>
  </si>
  <si>
    <t xml:space="preserve">Couer d'Alene, ID </t>
  </si>
  <si>
    <t xml:space="preserve">Lara Brothers </t>
  </si>
  <si>
    <t>Castle Rock, WA</t>
  </si>
  <si>
    <t>Silhouette Farm &amp; Forestry</t>
  </si>
  <si>
    <t>Medford, OR</t>
  </si>
  <si>
    <t>5 Star Forestry LLC</t>
  </si>
  <si>
    <t xml:space="preserve">Kooskia, ID </t>
  </si>
  <si>
    <r>
      <t xml:space="preserve">PROJECT NO. </t>
    </r>
    <r>
      <rPr>
        <b/>
        <u/>
        <sz val="11"/>
        <rFont val="Arial"/>
        <family val="2"/>
      </rPr>
      <t>_24_-_218_</t>
    </r>
    <r>
      <rPr>
        <b/>
        <sz val="11"/>
        <rFont val="Arial"/>
        <family val="2"/>
      </rPr>
      <t>_ EVALUATION SHEET</t>
    </r>
  </si>
  <si>
    <t>BROWSE MITIGATION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</si>
</sst>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0"/>
    <numFmt numFmtId="165" formatCode="&quot;$&quot;#,##0.00"/>
    <numFmt numFmtId="166" formatCode="[&lt;=9999999]###\-####;\(###\)\ ###\-####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62">
    <xf numFmtId="0" fontId="0" fillId="0" borderId="0" xfId="0"/>
    <xf numFmtId="0" fontId="6" fillId="0" borderId="0" xfId="1" applyAlignment="1" applyProtection="1"/>
    <xf numFmtId="0" fontId="0" fillId="5" borderId="0" xfId="0" applyFill="1" applyAlignment="1">
      <alignment horizontal="center"/>
    </xf>
    <xf numFmtId="166" fontId="0" fillId="0" borderId="0" xfId="0" applyNumberFormat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2" fillId="0" borderId="9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/>
    </xf>
    <xf numFmtId="0" fontId="2" fillId="3" borderId="22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23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0" borderId="24" xfId="2" applyFont="1" applyBorder="1" applyAlignment="1" applyProtection="1">
      <alignment horizontal="center" vertical="center" wrapText="1"/>
    </xf>
    <xf numFmtId="0" fontId="2" fillId="0" borderId="20" xfId="2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165" fontId="2" fillId="0" borderId="25" xfId="0" applyNumberFormat="1" applyFont="1" applyBorder="1" applyAlignment="1" applyProtection="1">
      <alignment horizontal="center"/>
    </xf>
    <xf numFmtId="44" fontId="2" fillId="0" borderId="26" xfId="0" applyNumberFormat="1" applyFont="1" applyBorder="1" applyAlignment="1" applyProtection="1">
      <alignment horizontal="center"/>
    </xf>
    <xf numFmtId="44" fontId="2" fillId="0" borderId="27" xfId="0" applyNumberFormat="1" applyFont="1" applyBorder="1" applyAlignment="1" applyProtection="1">
      <alignment horizontal="center"/>
    </xf>
    <xf numFmtId="44" fontId="2" fillId="0" borderId="34" xfId="0" applyNumberFormat="1" applyFont="1" applyBorder="1" applyAlignment="1" applyProtection="1">
      <alignment horizontal="center"/>
    </xf>
    <xf numFmtId="165" fontId="2" fillId="6" borderId="26" xfId="0" applyNumberFormat="1" applyFont="1" applyFill="1" applyBorder="1" applyAlignment="1" applyProtection="1">
      <alignment horizontal="center"/>
    </xf>
    <xf numFmtId="44" fontId="2" fillId="6" borderId="15" xfId="0" applyNumberFormat="1" applyFont="1" applyFill="1" applyBorder="1" applyAlignment="1" applyProtection="1">
      <alignment horizontal="center" vertical="center"/>
    </xf>
    <xf numFmtId="44" fontId="2" fillId="6" borderId="5" xfId="0" applyNumberFormat="1" applyFont="1" applyFill="1" applyBorder="1" applyAlignment="1" applyProtection="1">
      <alignment horizontal="center" vertical="center"/>
    </xf>
    <xf numFmtId="44" fontId="2" fillId="6" borderId="11" xfId="0" applyNumberFormat="1" applyFont="1" applyFill="1" applyBorder="1" applyAlignment="1" applyProtection="1">
      <alignment horizontal="center" vertical="center"/>
    </xf>
    <xf numFmtId="165" fontId="2" fillId="0" borderId="35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2" fillId="0" borderId="21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" fontId="2" fillId="0" borderId="7" xfId="0" applyNumberFormat="1" applyFont="1" applyBorder="1" applyAlignment="1" applyProtection="1">
      <alignment horizontal="center"/>
    </xf>
    <xf numFmtId="165" fontId="2" fillId="2" borderId="7" xfId="0" applyNumberFormat="1" applyFont="1" applyFill="1" applyBorder="1" applyAlignment="1" applyProtection="1">
      <alignment horizontal="center" vertical="center"/>
    </xf>
    <xf numFmtId="44" fontId="2" fillId="0" borderId="7" xfId="0" applyNumberFormat="1" applyFont="1" applyBorder="1" applyAlignment="1" applyProtection="1">
      <alignment horizontal="center" vertical="center"/>
    </xf>
    <xf numFmtId="44" fontId="2" fillId="0" borderId="12" xfId="0" applyNumberFormat="1" applyFont="1" applyBorder="1" applyAlignment="1" applyProtection="1">
      <alignment horizontal="center" vertical="center"/>
    </xf>
    <xf numFmtId="44" fontId="2" fillId="0" borderId="13" xfId="0" applyNumberFormat="1" applyFont="1" applyBorder="1" applyAlignment="1" applyProtection="1">
      <alignment horizontal="center" vertical="center"/>
    </xf>
    <xf numFmtId="165" fontId="2" fillId="6" borderId="7" xfId="0" applyNumberFormat="1" applyFont="1" applyFill="1" applyBorder="1" applyAlignment="1" applyProtection="1">
      <alignment horizontal="center"/>
    </xf>
    <xf numFmtId="44" fontId="2" fillId="6" borderId="3" xfId="0" applyNumberFormat="1" applyFont="1" applyFill="1" applyBorder="1" applyAlignment="1" applyProtection="1">
      <alignment horizontal="center" vertical="center"/>
    </xf>
    <xf numFmtId="44" fontId="2" fillId="6" borderId="0" xfId="0" applyNumberFormat="1" applyFont="1" applyFill="1" applyBorder="1" applyAlignment="1" applyProtection="1">
      <alignment horizontal="center" vertical="center"/>
    </xf>
    <xf numFmtId="44" fontId="2" fillId="6" borderId="38" xfId="0" applyNumberFormat="1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165" fontId="2" fillId="2" borderId="3" xfId="0" applyNumberFormat="1" applyFont="1" applyFill="1" applyBorder="1" applyAlignment="1" applyProtection="1">
      <alignment horizontal="center" vertical="center"/>
    </xf>
    <xf numFmtId="44" fontId="3" fillId="0" borderId="9" xfId="0" applyNumberFormat="1" applyFont="1" applyBorder="1" applyAlignment="1" applyProtection="1">
      <alignment horizontal="center" vertical="center"/>
    </xf>
    <xf numFmtId="44" fontId="3" fillId="0" borderId="22" xfId="0" applyNumberFormat="1" applyFont="1" applyBorder="1" applyAlignment="1" applyProtection="1">
      <alignment horizontal="center" vertical="center"/>
    </xf>
    <xf numFmtId="44" fontId="3" fillId="0" borderId="23" xfId="0" applyNumberFormat="1" applyFont="1" applyBorder="1" applyAlignment="1" applyProtection="1">
      <alignment horizontal="center" vertical="center"/>
    </xf>
    <xf numFmtId="165" fontId="2" fillId="2" borderId="3" xfId="0" applyNumberFormat="1" applyFont="1" applyFill="1" applyBorder="1" applyAlignment="1" applyProtection="1">
      <alignment horizontal="center"/>
    </xf>
    <xf numFmtId="44" fontId="3" fillId="6" borderId="43" xfId="0" applyNumberFormat="1" applyFont="1" applyFill="1" applyBorder="1" applyAlignment="1" applyProtection="1">
      <alignment horizontal="center" vertical="center"/>
    </xf>
    <xf numFmtId="44" fontId="3" fillId="6" borderId="44" xfId="0" applyNumberFormat="1" applyFont="1" applyFill="1" applyBorder="1" applyAlignment="1" applyProtection="1">
      <alignment horizontal="center" vertical="center"/>
    </xf>
    <xf numFmtId="44" fontId="3" fillId="6" borderId="45" xfId="0" applyNumberFormat="1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left"/>
    </xf>
    <xf numFmtId="0" fontId="2" fillId="4" borderId="29" xfId="0" applyFont="1" applyFill="1" applyBorder="1" applyAlignment="1" applyProtection="1">
      <alignment horizontal="left"/>
    </xf>
    <xf numFmtId="0" fontId="2" fillId="4" borderId="30" xfId="0" applyFont="1" applyFill="1" applyBorder="1" applyAlignment="1" applyProtection="1">
      <alignment horizontal="left"/>
    </xf>
    <xf numFmtId="0" fontId="2" fillId="4" borderId="21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164" fontId="2" fillId="4" borderId="42" xfId="0" applyNumberFormat="1" applyFont="1" applyFill="1" applyBorder="1" applyProtection="1"/>
    <xf numFmtId="0" fontId="5" fillId="0" borderId="39" xfId="0" applyFont="1" applyBorder="1" applyProtection="1"/>
    <xf numFmtId="44" fontId="4" fillId="4" borderId="39" xfId="0" applyNumberFormat="1" applyFont="1" applyFill="1" applyBorder="1" applyAlignment="1" applyProtection="1">
      <alignment horizontal="left"/>
    </xf>
    <xf numFmtId="44" fontId="4" fillId="4" borderId="40" xfId="0" applyNumberFormat="1" applyFont="1" applyFill="1" applyBorder="1" applyAlignment="1" applyProtection="1">
      <alignment horizontal="left"/>
    </xf>
    <xf numFmtId="164" fontId="2" fillId="4" borderId="37" xfId="0" applyNumberFormat="1" applyFont="1" applyFill="1" applyBorder="1" applyAlignment="1" applyProtection="1"/>
    <xf numFmtId="44" fontId="4" fillId="4" borderId="41" xfId="0" applyNumberFormat="1" applyFont="1" applyFill="1" applyBorder="1" applyAlignment="1" applyProtection="1">
      <alignment horizontal="left"/>
    </xf>
    <xf numFmtId="165" fontId="2" fillId="4" borderId="37" xfId="0" applyNumberFormat="1" applyFont="1" applyFill="1" applyBorder="1" applyProtection="1"/>
    <xf numFmtId="44" fontId="2" fillId="4" borderId="39" xfId="0" applyNumberFormat="1" applyFont="1" applyFill="1" applyBorder="1" applyAlignment="1" applyProtection="1">
      <alignment horizontal="left"/>
    </xf>
    <xf numFmtId="44" fontId="2" fillId="4" borderId="41" xfId="0" applyNumberFormat="1" applyFont="1" applyFill="1" applyBorder="1" applyAlignment="1" applyProtection="1">
      <alignment horizontal="left"/>
    </xf>
    <xf numFmtId="44" fontId="2" fillId="4" borderId="40" xfId="0" applyNumberFormat="1" applyFont="1" applyFill="1" applyBorder="1" applyAlignment="1" applyProtection="1">
      <alignment horizontal="left"/>
    </xf>
    <xf numFmtId="0" fontId="2" fillId="0" borderId="22" xfId="2" applyFont="1" applyBorder="1" applyAlignment="1" applyProtection="1">
      <alignment horizontal="center" vertical="center" wrapText="1"/>
    </xf>
    <xf numFmtId="0" fontId="2" fillId="0" borderId="10" xfId="2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wrapText="1"/>
    </xf>
    <xf numFmtId="0" fontId="2" fillId="0" borderId="2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/>
    </xf>
    <xf numFmtId="44" fontId="4" fillId="0" borderId="15" xfId="0" applyNumberFormat="1" applyFont="1" applyBorder="1" applyAlignment="1" applyProtection="1">
      <alignment horizontal="center"/>
    </xf>
    <xf numFmtId="44" fontId="4" fillId="0" borderId="5" xfId="0" applyNumberFormat="1" applyFont="1" applyBorder="1" applyAlignment="1" applyProtection="1">
      <alignment horizontal="center"/>
    </xf>
    <xf numFmtId="44" fontId="4" fillId="0" borderId="11" xfId="0" applyNumberFormat="1" applyFont="1" applyBorder="1" applyAlignment="1" applyProtection="1">
      <alignment horizontal="center"/>
    </xf>
    <xf numFmtId="165" fontId="2" fillId="0" borderId="15" xfId="0" applyNumberFormat="1" applyFont="1" applyBorder="1" applyAlignment="1" applyProtection="1">
      <alignment horizontal="center"/>
    </xf>
    <xf numFmtId="165" fontId="2" fillId="6" borderId="35" xfId="0" applyNumberFormat="1" applyFont="1" applyFill="1" applyBorder="1" applyAlignment="1" applyProtection="1">
      <alignment horizontal="center"/>
    </xf>
    <xf numFmtId="44" fontId="2" fillId="6" borderId="26" xfId="0" applyNumberFormat="1" applyFont="1" applyFill="1" applyBorder="1" applyAlignment="1" applyProtection="1">
      <alignment horizontal="center"/>
    </xf>
    <xf numFmtId="44" fontId="2" fillId="6" borderId="27" xfId="0" applyNumberFormat="1" applyFont="1" applyFill="1" applyBorder="1" applyAlignment="1" applyProtection="1">
      <alignment horizontal="center"/>
    </xf>
    <xf numFmtId="44" fontId="2" fillId="6" borderId="34" xfId="0" applyNumberFormat="1" applyFont="1" applyFill="1" applyBorder="1" applyAlignment="1" applyProtection="1">
      <alignment horizontal="center"/>
    </xf>
    <xf numFmtId="0" fontId="2" fillId="0" borderId="0" xfId="2" applyFont="1" applyBorder="1" applyAlignment="1" applyProtection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vertical="center" wrapText="1"/>
    </xf>
    <xf numFmtId="44" fontId="2" fillId="0" borderId="21" xfId="0" applyNumberFormat="1" applyFont="1" applyBorder="1" applyAlignment="1" applyProtection="1">
      <alignment horizontal="center" vertical="center"/>
    </xf>
    <xf numFmtId="44" fontId="2" fillId="0" borderId="29" xfId="0" applyNumberFormat="1" applyFont="1" applyBorder="1" applyAlignment="1" applyProtection="1">
      <alignment horizontal="center" vertical="center"/>
    </xf>
    <xf numFmtId="44" fontId="2" fillId="0" borderId="32" xfId="0" applyNumberFormat="1" applyFont="1" applyBorder="1" applyAlignment="1" applyProtection="1">
      <alignment horizontal="center" vertical="center"/>
    </xf>
    <xf numFmtId="165" fontId="2" fillId="2" borderId="7" xfId="0" applyNumberFormat="1" applyFont="1" applyFill="1" applyBorder="1" applyAlignment="1" applyProtection="1">
      <alignment horizontal="center"/>
    </xf>
    <xf numFmtId="165" fontId="2" fillId="6" borderId="7" xfId="0" applyNumberFormat="1" applyFont="1" applyFill="1" applyBorder="1" applyAlignment="1" applyProtection="1">
      <alignment horizontal="center" vertical="center"/>
    </xf>
    <xf numFmtId="44" fontId="2" fillId="6" borderId="21" xfId="0" applyNumberFormat="1" applyFont="1" applyFill="1" applyBorder="1" applyAlignment="1" applyProtection="1">
      <alignment horizontal="center" vertical="center"/>
    </xf>
    <xf numFmtId="44" fontId="2" fillId="6" borderId="29" xfId="0" applyNumberFormat="1" applyFont="1" applyFill="1" applyBorder="1" applyAlignment="1" applyProtection="1">
      <alignment horizontal="center" vertical="center"/>
    </xf>
    <xf numFmtId="44" fontId="2" fillId="6" borderId="32" xfId="0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left"/>
    </xf>
    <xf numFmtId="0" fontId="2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left"/>
    </xf>
    <xf numFmtId="0" fontId="2" fillId="4" borderId="20" xfId="0" applyFont="1" applyFill="1" applyBorder="1" applyAlignment="1" applyProtection="1">
      <alignment horizontal="center" vertical="center"/>
    </xf>
    <xf numFmtId="164" fontId="2" fillId="4" borderId="3" xfId="0" applyNumberFormat="1" applyFont="1" applyFill="1" applyBorder="1" applyProtection="1"/>
    <xf numFmtId="44" fontId="4" fillId="4" borderId="7" xfId="0" applyNumberFormat="1" applyFont="1" applyFill="1" applyBorder="1" applyAlignment="1" applyProtection="1">
      <alignment horizontal="left"/>
    </xf>
    <xf numFmtId="44" fontId="4" fillId="4" borderId="12" xfId="0" applyNumberFormat="1" applyFont="1" applyFill="1" applyBorder="1" applyAlignment="1" applyProtection="1">
      <alignment horizontal="left"/>
    </xf>
    <xf numFmtId="44" fontId="4" fillId="4" borderId="13" xfId="0" applyNumberFormat="1" applyFont="1" applyFill="1" applyBorder="1" applyAlignment="1" applyProtection="1">
      <alignment horizontal="left"/>
    </xf>
    <xf numFmtId="165" fontId="2" fillId="4" borderId="3" xfId="0" applyNumberFormat="1" applyFont="1" applyFill="1" applyBorder="1" applyAlignment="1" applyProtection="1"/>
    <xf numFmtId="44" fontId="2" fillId="4" borderId="7" xfId="0" applyNumberFormat="1" applyFont="1" applyFill="1" applyBorder="1" applyAlignment="1" applyProtection="1">
      <alignment horizontal="left"/>
    </xf>
    <xf numFmtId="44" fontId="2" fillId="4" borderId="12" xfId="0" applyNumberFormat="1" applyFont="1" applyFill="1" applyBorder="1" applyAlignment="1" applyProtection="1">
      <alignment horizontal="left"/>
    </xf>
    <xf numFmtId="44" fontId="2" fillId="4" borderId="13" xfId="0" applyNumberFormat="1" applyFont="1" applyFill="1" applyBorder="1" applyAlignment="1" applyProtection="1">
      <alignment horizontal="left"/>
    </xf>
    <xf numFmtId="165" fontId="2" fillId="4" borderId="3" xfId="0" applyNumberFormat="1" applyFont="1" applyFill="1" applyBorder="1" applyProtection="1"/>
    <xf numFmtId="165" fontId="2" fillId="6" borderId="3" xfId="0" applyNumberFormat="1" applyFont="1" applyFill="1" applyBorder="1" applyProtection="1"/>
    <xf numFmtId="44" fontId="2" fillId="6" borderId="3" xfId="0" applyNumberFormat="1" applyFont="1" applyFill="1" applyBorder="1" applyAlignment="1" applyProtection="1">
      <alignment horizontal="left"/>
    </xf>
    <xf numFmtId="44" fontId="2" fillId="6" borderId="0" xfId="0" applyNumberFormat="1" applyFont="1" applyFill="1" applyBorder="1" applyAlignment="1" applyProtection="1">
      <alignment horizontal="left"/>
    </xf>
    <xf numFmtId="44" fontId="2" fillId="6" borderId="38" xfId="0" applyNumberFormat="1" applyFont="1" applyFill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 vertical="center"/>
    </xf>
    <xf numFmtId="44" fontId="2" fillId="0" borderId="15" xfId="0" applyNumberFormat="1" applyFont="1" applyBorder="1" applyAlignment="1" applyProtection="1">
      <alignment horizontal="center"/>
    </xf>
    <xf numFmtId="44" fontId="2" fillId="0" borderId="5" xfId="0" applyNumberFormat="1" applyFont="1" applyBorder="1" applyAlignment="1" applyProtection="1">
      <alignment horizontal="center"/>
    </xf>
    <xf numFmtId="44" fontId="2" fillId="0" borderId="11" xfId="0" applyNumberFormat="1" applyFont="1" applyBorder="1" applyAlignment="1" applyProtection="1">
      <alignment horizontal="center"/>
    </xf>
    <xf numFmtId="165" fontId="2" fillId="6" borderId="24" xfId="0" applyNumberFormat="1" applyFont="1" applyFill="1" applyBorder="1" applyAlignment="1" applyProtection="1">
      <alignment horizontal="center"/>
    </xf>
    <xf numFmtId="44" fontId="2" fillId="6" borderId="21" xfId="0" applyNumberFormat="1" applyFont="1" applyFill="1" applyBorder="1" applyAlignment="1" applyProtection="1">
      <alignment horizontal="center"/>
    </xf>
    <xf numFmtId="44" fontId="2" fillId="6" borderId="29" xfId="0" applyNumberFormat="1" applyFont="1" applyFill="1" applyBorder="1" applyAlignment="1" applyProtection="1">
      <alignment horizontal="center"/>
    </xf>
    <xf numFmtId="44" fontId="2" fillId="6" borderId="32" xfId="0" applyNumberFormat="1" applyFont="1" applyFill="1" applyBorder="1" applyAlignment="1" applyProtection="1">
      <alignment horizontal="center"/>
    </xf>
    <xf numFmtId="0" fontId="2" fillId="0" borderId="12" xfId="2" applyFont="1" applyBorder="1" applyAlignment="1" applyProtection="1">
      <alignment horizontal="center" vertical="center" wrapText="1"/>
    </xf>
    <xf numFmtId="0" fontId="2" fillId="0" borderId="14" xfId="2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</xf>
    <xf numFmtId="165" fontId="2" fillId="0" borderId="7" xfId="0" applyNumberFormat="1" applyFont="1" applyFill="1" applyBorder="1" applyAlignment="1" applyProtection="1">
      <alignment horizontal="center" vertical="center"/>
    </xf>
    <xf numFmtId="44" fontId="3" fillId="0" borderId="21" xfId="0" applyNumberFormat="1" applyFont="1" applyBorder="1" applyAlignment="1" applyProtection="1">
      <alignment horizontal="center" vertical="center"/>
    </xf>
    <xf numFmtId="44" fontId="3" fillId="0" borderId="29" xfId="0" applyNumberFormat="1" applyFont="1" applyBorder="1" applyAlignment="1" applyProtection="1">
      <alignment horizontal="center" vertical="center"/>
    </xf>
    <xf numFmtId="44" fontId="3" fillId="0" borderId="32" xfId="0" applyNumberFormat="1" applyFont="1" applyBorder="1" applyAlignment="1" applyProtection="1">
      <alignment horizontal="center" vertical="center"/>
    </xf>
    <xf numFmtId="165" fontId="2" fillId="2" borderId="36" xfId="0" applyNumberFormat="1" applyFont="1" applyFill="1" applyBorder="1" applyAlignment="1" applyProtection="1">
      <alignment horizontal="center" vertical="center"/>
    </xf>
    <xf numFmtId="44" fontId="3" fillId="0" borderId="7" xfId="0" applyNumberFormat="1" applyFont="1" applyBorder="1" applyAlignment="1" applyProtection="1">
      <alignment horizontal="center" vertical="center"/>
    </xf>
    <xf numFmtId="44" fontId="3" fillId="0" borderId="12" xfId="0" applyNumberFormat="1" applyFont="1" applyBorder="1" applyAlignment="1" applyProtection="1">
      <alignment horizontal="center" vertical="center"/>
    </xf>
    <xf numFmtId="44" fontId="3" fillId="0" borderId="13" xfId="0" applyNumberFormat="1" applyFont="1" applyBorder="1" applyAlignment="1" applyProtection="1">
      <alignment horizontal="center" vertical="center"/>
    </xf>
    <xf numFmtId="44" fontId="3" fillId="6" borderId="7" xfId="0" applyNumberFormat="1" applyFont="1" applyFill="1" applyBorder="1" applyAlignment="1" applyProtection="1">
      <alignment horizontal="center" vertical="center"/>
    </xf>
    <xf numFmtId="44" fontId="3" fillId="6" borderId="12" xfId="0" applyNumberFormat="1" applyFont="1" applyFill="1" applyBorder="1" applyAlignment="1" applyProtection="1">
      <alignment horizontal="center" vertical="center"/>
    </xf>
    <xf numFmtId="44" fontId="3" fillId="6" borderId="13" xfId="0" applyNumberFormat="1" applyFont="1" applyFill="1" applyBorder="1" applyAlignment="1" applyProtection="1">
      <alignment horizontal="center" vertical="center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164" fontId="2" fillId="4" borderId="21" xfId="0" applyNumberFormat="1" applyFont="1" applyFill="1" applyBorder="1" applyProtection="1"/>
    <xf numFmtId="44" fontId="4" fillId="4" borderId="21" xfId="0" applyNumberFormat="1" applyFont="1" applyFill="1" applyBorder="1" applyAlignment="1" applyProtection="1">
      <alignment horizontal="left"/>
    </xf>
    <xf numFmtId="44" fontId="4" fillId="4" borderId="29" xfId="0" applyNumberFormat="1" applyFont="1" applyFill="1" applyBorder="1" applyAlignment="1" applyProtection="1">
      <alignment horizontal="left"/>
    </xf>
    <xf numFmtId="44" fontId="4" fillId="4" borderId="32" xfId="0" applyNumberFormat="1" applyFont="1" applyFill="1" applyBorder="1" applyAlignment="1" applyProtection="1">
      <alignment horizontal="left"/>
    </xf>
    <xf numFmtId="0" fontId="0" fillId="0" borderId="0" xfId="0" applyBorder="1" applyProtection="1"/>
  </cellXfs>
  <cellStyles count="3">
    <cellStyle name="Hyperlink" xfId="1" builtinId="8"/>
    <cellStyle name="Normal" xfId="0" builtinId="0"/>
    <cellStyle name="Normal 2" xfId="2" xr:uid="{2BA2F2C0-7684-40C5-BF60-701A8040721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8"/>
  <sheetViews>
    <sheetView tabSelected="1" zoomScaleNormal="100" workbookViewId="0">
      <selection activeCell="L28" sqref="L28"/>
    </sheetView>
  </sheetViews>
  <sheetFormatPr defaultRowHeight="12.75" x14ac:dyDescent="0.2"/>
  <cols>
    <col min="1" max="1" width="8.85546875" style="5" customWidth="1"/>
    <col min="2" max="2" width="9.5703125" style="5" customWidth="1"/>
    <col min="3" max="4" width="9.140625" style="5"/>
    <col min="5" max="5" width="7.5703125" style="5" customWidth="1"/>
    <col min="6" max="6" width="24.42578125" style="5" customWidth="1"/>
    <col min="7" max="7" width="10.5703125" style="5" bestFit="1" customWidth="1"/>
    <col min="8" max="8" width="9.140625" style="5"/>
    <col min="9" max="9" width="12.42578125" style="5" bestFit="1" customWidth="1"/>
    <col min="10" max="10" width="9.140625" style="5"/>
    <col min="11" max="12" width="4.85546875" style="5" customWidth="1"/>
    <col min="13" max="13" width="12.42578125" style="5" bestFit="1" customWidth="1"/>
    <col min="14" max="14" width="9.140625" style="5"/>
    <col min="15" max="16" width="5" style="5" customWidth="1"/>
    <col min="17" max="17" width="12.42578125" style="5" bestFit="1" customWidth="1"/>
    <col min="18" max="18" width="9.140625" style="5"/>
    <col min="19" max="20" width="5" style="5" customWidth="1"/>
    <col min="21" max="21" width="12.42578125" style="5" bestFit="1" customWidth="1"/>
    <col min="22" max="22" width="9.140625" style="5"/>
    <col min="23" max="24" width="5" style="5" customWidth="1"/>
    <col min="25" max="25" width="12.42578125" style="5" bestFit="1" customWidth="1"/>
    <col min="26" max="26" width="9.140625" style="5"/>
    <col min="27" max="28" width="5.42578125" style="5" customWidth="1"/>
    <col min="29" max="29" width="12.42578125" style="5" bestFit="1" customWidth="1"/>
    <col min="30" max="30" width="9.140625" style="5"/>
    <col min="31" max="32" width="4.85546875" style="5" customWidth="1"/>
    <col min="33" max="16384" width="9.140625" style="5"/>
  </cols>
  <sheetData>
    <row r="1" spans="1:32" ht="15" x14ac:dyDescent="0.25">
      <c r="A1" s="4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" x14ac:dyDescent="0.25">
      <c r="A2" s="4" t="s">
        <v>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5" x14ac:dyDescent="0.25">
      <c r="A3" s="6"/>
      <c r="B3" s="6"/>
      <c r="C3" s="6"/>
      <c r="D3" s="6"/>
      <c r="E3" s="6"/>
      <c r="F3" s="6"/>
      <c r="G3" s="6"/>
      <c r="H3" s="6"/>
      <c r="I3" s="7" t="s">
        <v>34</v>
      </c>
      <c r="J3" s="8"/>
      <c r="K3" s="8"/>
      <c r="L3" s="9"/>
      <c r="M3" s="7" t="s">
        <v>36</v>
      </c>
      <c r="N3" s="8"/>
      <c r="O3" s="8"/>
      <c r="P3" s="9"/>
      <c r="Q3" s="7" t="s">
        <v>38</v>
      </c>
      <c r="R3" s="8"/>
      <c r="S3" s="8"/>
      <c r="T3" s="9"/>
      <c r="U3" s="7" t="s">
        <v>40</v>
      </c>
      <c r="V3" s="8"/>
      <c r="W3" s="8"/>
      <c r="X3" s="9"/>
    </row>
    <row r="4" spans="1:32" ht="15" x14ac:dyDescent="0.25">
      <c r="A4" s="6"/>
      <c r="B4" s="6"/>
      <c r="C4" s="6"/>
      <c r="D4" s="6"/>
      <c r="E4" s="6"/>
      <c r="F4" s="6"/>
      <c r="G4" s="6"/>
      <c r="H4" s="6"/>
      <c r="I4" s="10" t="s">
        <v>35</v>
      </c>
      <c r="J4" s="11"/>
      <c r="K4" s="11"/>
      <c r="L4" s="12"/>
      <c r="M4" s="10" t="s">
        <v>37</v>
      </c>
      <c r="N4" s="11"/>
      <c r="O4" s="11"/>
      <c r="P4" s="12"/>
      <c r="Q4" s="10" t="s">
        <v>39</v>
      </c>
      <c r="R4" s="11"/>
      <c r="S4" s="11"/>
      <c r="T4" s="12"/>
      <c r="U4" s="10" t="s">
        <v>41</v>
      </c>
      <c r="V4" s="11"/>
      <c r="W4" s="11"/>
      <c r="X4" s="12"/>
    </row>
    <row r="5" spans="1:32" ht="17.100000000000001" customHeight="1" x14ac:dyDescent="0.2">
      <c r="A5" s="13" t="s">
        <v>0</v>
      </c>
      <c r="B5" s="14"/>
      <c r="C5" s="13" t="s">
        <v>8</v>
      </c>
      <c r="D5" s="14"/>
      <c r="E5" s="15"/>
      <c r="F5" s="16" t="s">
        <v>23</v>
      </c>
      <c r="G5" s="17" t="s">
        <v>24</v>
      </c>
      <c r="H5" s="18" t="s">
        <v>6</v>
      </c>
      <c r="I5" s="17" t="s">
        <v>2</v>
      </c>
      <c r="J5" s="13" t="s">
        <v>3</v>
      </c>
      <c r="K5" s="14"/>
      <c r="L5" s="19"/>
      <c r="M5" s="17" t="s">
        <v>2</v>
      </c>
      <c r="N5" s="13" t="s">
        <v>3</v>
      </c>
      <c r="O5" s="14"/>
      <c r="P5" s="19"/>
      <c r="Q5" s="17" t="s">
        <v>2</v>
      </c>
      <c r="R5" s="13" t="s">
        <v>3</v>
      </c>
      <c r="S5" s="14"/>
      <c r="T5" s="19"/>
      <c r="U5" s="17" t="s">
        <v>2</v>
      </c>
      <c r="V5" s="13" t="s">
        <v>3</v>
      </c>
      <c r="W5" s="14"/>
      <c r="X5" s="19"/>
    </row>
    <row r="6" spans="1:32" ht="17.100000000000001" customHeight="1" thickBot="1" x14ac:dyDescent="0.25">
      <c r="A6" s="20" t="s">
        <v>1</v>
      </c>
      <c r="B6" s="21"/>
      <c r="C6" s="20" t="s">
        <v>9</v>
      </c>
      <c r="D6" s="21"/>
      <c r="E6" s="22"/>
      <c r="F6" s="23"/>
      <c r="G6" s="24" t="s">
        <v>25</v>
      </c>
      <c r="H6" s="25" t="s">
        <v>7</v>
      </c>
      <c r="I6" s="24" t="s">
        <v>5</v>
      </c>
      <c r="J6" s="20" t="s">
        <v>4</v>
      </c>
      <c r="K6" s="21"/>
      <c r="L6" s="26"/>
      <c r="M6" s="24" t="s">
        <v>5</v>
      </c>
      <c r="N6" s="20" t="s">
        <v>4</v>
      </c>
      <c r="O6" s="21"/>
      <c r="P6" s="26"/>
      <c r="Q6" s="24" t="s">
        <v>5</v>
      </c>
      <c r="R6" s="20" t="s">
        <v>4</v>
      </c>
      <c r="S6" s="21"/>
      <c r="T6" s="26"/>
      <c r="U6" s="24" t="s">
        <v>5</v>
      </c>
      <c r="V6" s="20" t="s">
        <v>4</v>
      </c>
      <c r="W6" s="21"/>
      <c r="X6" s="26"/>
    </row>
    <row r="7" spans="1:32" s="44" customFormat="1" ht="17.45" customHeight="1" thickBot="1" x14ac:dyDescent="0.25">
      <c r="A7" s="27" t="s">
        <v>18</v>
      </c>
      <c r="B7" s="28"/>
      <c r="C7" s="29" t="s">
        <v>19</v>
      </c>
      <c r="D7" s="30"/>
      <c r="E7" s="31"/>
      <c r="F7" s="32" t="s">
        <v>21</v>
      </c>
      <c r="G7" s="33">
        <v>2180</v>
      </c>
      <c r="H7" s="34" t="s">
        <v>26</v>
      </c>
      <c r="I7" s="35">
        <v>0.6</v>
      </c>
      <c r="J7" s="36">
        <f>SUM(G7*I7)</f>
        <v>1308</v>
      </c>
      <c r="K7" s="37"/>
      <c r="L7" s="38"/>
      <c r="M7" s="39">
        <v>0.55000000000000004</v>
      </c>
      <c r="N7" s="40">
        <f>SUM(G7*M7)</f>
        <v>1199</v>
      </c>
      <c r="O7" s="41"/>
      <c r="P7" s="42"/>
      <c r="Q7" s="43">
        <v>0.82899999999999996</v>
      </c>
      <c r="R7" s="36">
        <f>SUM(G7*Q7)</f>
        <v>1807.2199999999998</v>
      </c>
      <c r="S7" s="37"/>
      <c r="T7" s="38"/>
      <c r="U7" s="43">
        <v>0.98</v>
      </c>
      <c r="V7" s="36">
        <f>SUM(G7*U7)</f>
        <v>2136.4</v>
      </c>
      <c r="W7" s="37"/>
      <c r="X7" s="38"/>
    </row>
    <row r="8" spans="1:32" s="44" customFormat="1" ht="17.45" customHeight="1" x14ac:dyDescent="0.2">
      <c r="A8" s="27"/>
      <c r="B8" s="28"/>
      <c r="C8" s="45" t="s">
        <v>20</v>
      </c>
      <c r="D8" s="46"/>
      <c r="E8" s="47"/>
      <c r="F8" s="48" t="s">
        <v>22</v>
      </c>
      <c r="G8" s="49">
        <v>215592</v>
      </c>
      <c r="H8" s="34" t="s">
        <v>26</v>
      </c>
      <c r="I8" s="50">
        <v>0.35</v>
      </c>
      <c r="J8" s="51">
        <f>IF(I8&gt;0,($G8*I8),  )</f>
        <v>75457.2</v>
      </c>
      <c r="K8" s="52"/>
      <c r="L8" s="53"/>
      <c r="M8" s="54">
        <v>0.28999999999999998</v>
      </c>
      <c r="N8" s="55">
        <f>IF(M8&gt;0,($G8*M8),  )</f>
        <v>62521.679999999993</v>
      </c>
      <c r="O8" s="56"/>
      <c r="P8" s="57"/>
      <c r="Q8" s="50">
        <v>0.38700000000000001</v>
      </c>
      <c r="R8" s="51">
        <f>IF(Q8&gt;0,($G8*Q8),  )</f>
        <v>83434.104000000007</v>
      </c>
      <c r="S8" s="52"/>
      <c r="T8" s="53"/>
      <c r="U8" s="50">
        <v>0.31</v>
      </c>
      <c r="V8" s="51">
        <f>IF(U8&gt;0,($G8*U8),  )</f>
        <v>66833.52</v>
      </c>
      <c r="W8" s="52"/>
      <c r="X8" s="53"/>
    </row>
    <row r="9" spans="1:32" s="44" customFormat="1" ht="17.45" customHeight="1" thickBot="1" x14ac:dyDescent="0.25">
      <c r="A9" s="27"/>
      <c r="B9" s="28"/>
      <c r="C9" s="58"/>
      <c r="D9" s="59"/>
      <c r="E9" s="59"/>
      <c r="F9" s="48"/>
      <c r="G9" s="49"/>
      <c r="H9" s="60"/>
      <c r="I9" s="61"/>
      <c r="J9" s="62">
        <f>SUM(J7+J8)</f>
        <v>76765.2</v>
      </c>
      <c r="K9" s="63"/>
      <c r="L9" s="64"/>
      <c r="M9" s="65"/>
      <c r="N9" s="66">
        <f>SUM(N7+N8)</f>
        <v>63720.679999999993</v>
      </c>
      <c r="O9" s="67"/>
      <c r="P9" s="68"/>
      <c r="Q9" s="61"/>
      <c r="R9" s="62">
        <f>SUM(R7+R8)</f>
        <v>85241.324000000008</v>
      </c>
      <c r="S9" s="63"/>
      <c r="T9" s="64"/>
      <c r="U9" s="61"/>
      <c r="V9" s="62">
        <f>SUM(V7+V8)</f>
        <v>68969.919999999998</v>
      </c>
      <c r="W9" s="63"/>
      <c r="X9" s="64"/>
    </row>
    <row r="10" spans="1:32" s="44" customFormat="1" ht="3" customHeight="1" thickBot="1" x14ac:dyDescent="0.25">
      <c r="A10" s="27"/>
      <c r="B10" s="28"/>
      <c r="C10" s="69"/>
      <c r="D10" s="70"/>
      <c r="E10" s="70"/>
      <c r="F10" s="71"/>
      <c r="G10" s="72"/>
      <c r="H10" s="73"/>
      <c r="I10" s="74"/>
      <c r="J10" s="75"/>
      <c r="K10" s="76"/>
      <c r="L10" s="77"/>
      <c r="M10" s="78"/>
      <c r="N10" s="76"/>
      <c r="O10" s="79"/>
      <c r="P10" s="77"/>
      <c r="Q10" s="80"/>
      <c r="R10" s="81"/>
      <c r="S10" s="82"/>
      <c r="T10" s="83"/>
      <c r="U10" s="80"/>
      <c r="V10" s="81"/>
      <c r="W10" s="82"/>
      <c r="X10" s="83"/>
    </row>
    <row r="11" spans="1:32" s="44" customFormat="1" ht="28.5" customHeight="1" thickBot="1" x14ac:dyDescent="0.25">
      <c r="A11" s="84" t="s">
        <v>27</v>
      </c>
      <c r="B11" s="85"/>
      <c r="C11" s="86" t="s">
        <v>28</v>
      </c>
      <c r="D11" s="87"/>
      <c r="E11" s="88"/>
      <c r="F11" s="89" t="s">
        <v>31</v>
      </c>
      <c r="G11" s="90">
        <v>678</v>
      </c>
      <c r="H11" s="91" t="s">
        <v>33</v>
      </c>
      <c r="I11" s="92"/>
      <c r="J11" s="93"/>
      <c r="K11" s="94"/>
      <c r="L11" s="95"/>
      <c r="M11" s="43">
        <v>325</v>
      </c>
      <c r="N11" s="36">
        <f>SUM(G11*M11)</f>
        <v>220350</v>
      </c>
      <c r="O11" s="37"/>
      <c r="P11" s="38"/>
      <c r="Q11" s="96">
        <v>165</v>
      </c>
      <c r="R11" s="36">
        <f>SUM(G11*Q11)</f>
        <v>111870</v>
      </c>
      <c r="S11" s="37"/>
      <c r="T11" s="38"/>
      <c r="U11" s="97">
        <v>65</v>
      </c>
      <c r="V11" s="98">
        <f>SUM(G11*U11)</f>
        <v>44070</v>
      </c>
      <c r="W11" s="99"/>
      <c r="X11" s="100"/>
    </row>
    <row r="12" spans="1:32" s="44" customFormat="1" ht="21.75" customHeight="1" thickBot="1" x14ac:dyDescent="0.25">
      <c r="A12" s="101"/>
      <c r="B12" s="102"/>
      <c r="C12" s="103"/>
      <c r="D12" s="104"/>
      <c r="E12" s="105"/>
      <c r="F12" s="106" t="s">
        <v>30</v>
      </c>
      <c r="G12" s="107">
        <v>340</v>
      </c>
      <c r="H12" s="91" t="s">
        <v>33</v>
      </c>
      <c r="I12" s="50"/>
      <c r="J12" s="108">
        <f>IF(I12&gt;0,($G12*I12),  )</f>
        <v>0</v>
      </c>
      <c r="K12" s="109"/>
      <c r="L12" s="110"/>
      <c r="M12" s="111">
        <v>325</v>
      </c>
      <c r="N12" s="51">
        <f>IF(M12&gt;0,($G12*M12),  )</f>
        <v>110500</v>
      </c>
      <c r="O12" s="52"/>
      <c r="P12" s="53"/>
      <c r="Q12" s="50">
        <v>194</v>
      </c>
      <c r="R12" s="51">
        <f>IF(Q12&gt;0,($G12*Q12),  )</f>
        <v>65960</v>
      </c>
      <c r="S12" s="52"/>
      <c r="T12" s="53"/>
      <c r="U12" s="112">
        <v>75</v>
      </c>
      <c r="V12" s="113">
        <f>IF(U12&gt;0,($G12*U12),  )</f>
        <v>25500</v>
      </c>
      <c r="W12" s="114"/>
      <c r="X12" s="115"/>
    </row>
    <row r="13" spans="1:32" s="44" customFormat="1" ht="3" hidden="1" customHeight="1" thickBot="1" x14ac:dyDescent="0.25">
      <c r="A13" s="101"/>
      <c r="B13" s="102"/>
      <c r="C13" s="116"/>
      <c r="D13" s="117"/>
      <c r="E13" s="117"/>
      <c r="F13" s="118"/>
      <c r="G13" s="72"/>
      <c r="H13" s="119"/>
      <c r="I13" s="120"/>
      <c r="J13" s="121"/>
      <c r="K13" s="122"/>
      <c r="L13" s="123"/>
      <c r="M13" s="124"/>
      <c r="N13" s="125"/>
      <c r="O13" s="126"/>
      <c r="P13" s="127"/>
      <c r="Q13" s="128"/>
      <c r="R13" s="125"/>
      <c r="S13" s="126"/>
      <c r="T13" s="127"/>
      <c r="U13" s="129"/>
      <c r="V13" s="130"/>
      <c r="W13" s="131"/>
      <c r="X13" s="132"/>
    </row>
    <row r="14" spans="1:32" s="44" customFormat="1" ht="17.45" customHeight="1" x14ac:dyDescent="0.2">
      <c r="A14" s="101"/>
      <c r="B14" s="102"/>
      <c r="C14" s="7" t="s">
        <v>29</v>
      </c>
      <c r="D14" s="8"/>
      <c r="E14" s="9"/>
      <c r="F14" s="9" t="s">
        <v>32</v>
      </c>
      <c r="G14" s="133">
        <v>69</v>
      </c>
      <c r="H14" s="133" t="s">
        <v>33</v>
      </c>
      <c r="I14" s="92"/>
      <c r="J14" s="93"/>
      <c r="K14" s="94"/>
      <c r="L14" s="95"/>
      <c r="M14" s="96">
        <v>325</v>
      </c>
      <c r="N14" s="134">
        <f>SUM(G14*M14)</f>
        <v>22425</v>
      </c>
      <c r="O14" s="135"/>
      <c r="P14" s="136"/>
      <c r="Q14" s="43">
        <v>184</v>
      </c>
      <c r="R14" s="134">
        <f>SUM(G14*Q14)</f>
        <v>12696</v>
      </c>
      <c r="S14" s="135"/>
      <c r="T14" s="136"/>
      <c r="U14" s="137">
        <v>85</v>
      </c>
      <c r="V14" s="138">
        <f>SUM(G14*U14)</f>
        <v>5865</v>
      </c>
      <c r="W14" s="139"/>
      <c r="X14" s="140"/>
    </row>
    <row r="15" spans="1:32" s="44" customFormat="1" ht="17.45" customHeight="1" x14ac:dyDescent="0.2">
      <c r="A15" s="141"/>
      <c r="B15" s="142"/>
      <c r="C15" s="10"/>
      <c r="D15" s="11"/>
      <c r="E15" s="12"/>
      <c r="F15" s="12"/>
      <c r="G15" s="143"/>
      <c r="H15" s="143"/>
      <c r="I15" s="50"/>
      <c r="J15" s="108">
        <v>0</v>
      </c>
      <c r="K15" s="109"/>
      <c r="L15" s="110"/>
      <c r="M15" s="144"/>
      <c r="N15" s="145">
        <f>SUM(N11+N12+N14)</f>
        <v>353275</v>
      </c>
      <c r="O15" s="146"/>
      <c r="P15" s="147"/>
      <c r="Q15" s="148"/>
      <c r="R15" s="149">
        <f>SUM(R11+R12+R14)</f>
        <v>190526</v>
      </c>
      <c r="S15" s="150"/>
      <c r="T15" s="151"/>
      <c r="U15" s="50"/>
      <c r="V15" s="152">
        <f>SUM(V11+V12+V14)</f>
        <v>75435</v>
      </c>
      <c r="W15" s="153"/>
      <c r="X15" s="154"/>
    </row>
    <row r="16" spans="1:32" s="44" customFormat="1" ht="3" customHeight="1" x14ac:dyDescent="0.2">
      <c r="A16" s="155"/>
      <c r="B16" s="156"/>
      <c r="C16" s="69"/>
      <c r="D16" s="70"/>
      <c r="E16" s="70"/>
      <c r="F16" s="70"/>
      <c r="G16" s="72"/>
      <c r="H16" s="73"/>
      <c r="I16" s="157"/>
      <c r="J16" s="158"/>
      <c r="K16" s="159"/>
      <c r="L16" s="160"/>
      <c r="M16" s="157"/>
      <c r="N16" s="158"/>
      <c r="O16" s="159"/>
      <c r="P16" s="160"/>
      <c r="Q16" s="157"/>
      <c r="R16" s="158"/>
      <c r="S16" s="159"/>
      <c r="T16" s="160"/>
      <c r="U16" s="157"/>
      <c r="V16" s="158"/>
      <c r="W16" s="159"/>
      <c r="X16" s="160"/>
    </row>
    <row r="17" spans="1:32" s="44" customFormat="1" ht="17.4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s="44" customFormat="1" ht="17.4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s="44" customFormat="1" ht="3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s="44" customFormat="1" ht="17.4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s="44" customFormat="1" ht="17.45" customHeight="1" x14ac:dyDescent="0.2">
      <c r="A21" s="5"/>
      <c r="B21" s="5"/>
      <c r="C21" s="5"/>
      <c r="D21" s="5"/>
      <c r="E21" s="5"/>
      <c r="F21" s="5"/>
      <c r="G21" s="5"/>
      <c r="H21" s="5"/>
      <c r="I21" s="16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4" spans="1:32" x14ac:dyDescent="0.2">
      <c r="O24" s="161"/>
    </row>
    <row r="27" spans="1:32" x14ac:dyDescent="0.2">
      <c r="F27" s="161"/>
    </row>
    <row r="28" spans="1:32" x14ac:dyDescent="0.2">
      <c r="F28" s="161"/>
    </row>
  </sheetData>
  <sheetProtection algorithmName="SHA-512" hashValue="aj7P4Do8GKGYoTSiPIT9w06sTswm6oR0JOqpCshiofNe2hidOAGwgKaPXD5E/jG9TTzQGVMAJul+g6HiD6pIMg==" saltValue="9lffrzgo/bmrh5LBilY/DQ==" spinCount="100000" sheet="1" objects="1" scenarios="1"/>
  <mergeCells count="60">
    <mergeCell ref="M3:P3"/>
    <mergeCell ref="M4:P4"/>
    <mergeCell ref="Q3:T3"/>
    <mergeCell ref="Q4:T4"/>
    <mergeCell ref="U3:X3"/>
    <mergeCell ref="U4:X4"/>
    <mergeCell ref="C7:E7"/>
    <mergeCell ref="A7:B10"/>
    <mergeCell ref="F5:F6"/>
    <mergeCell ref="J9:L9"/>
    <mergeCell ref="V9:X9"/>
    <mergeCell ref="N9:P9"/>
    <mergeCell ref="R9:T9"/>
    <mergeCell ref="C8:E8"/>
    <mergeCell ref="V7:X7"/>
    <mergeCell ref="V8:X8"/>
    <mergeCell ref="R7:T7"/>
    <mergeCell ref="R8:T8"/>
    <mergeCell ref="N7:P7"/>
    <mergeCell ref="N8:P8"/>
    <mergeCell ref="J7:L7"/>
    <mergeCell ref="J8:L8"/>
    <mergeCell ref="A1:AF1"/>
    <mergeCell ref="A5:B5"/>
    <mergeCell ref="C5:E5"/>
    <mergeCell ref="A6:B6"/>
    <mergeCell ref="A2:AF2"/>
    <mergeCell ref="C6:E6"/>
    <mergeCell ref="V5:X5"/>
    <mergeCell ref="V6:X6"/>
    <mergeCell ref="R5:T5"/>
    <mergeCell ref="R6:T6"/>
    <mergeCell ref="N5:P5"/>
    <mergeCell ref="N6:P6"/>
    <mergeCell ref="J5:L5"/>
    <mergeCell ref="J6:L6"/>
    <mergeCell ref="I3:L3"/>
    <mergeCell ref="I4:L4"/>
    <mergeCell ref="R11:T11"/>
    <mergeCell ref="V11:X11"/>
    <mergeCell ref="J12:L12"/>
    <mergeCell ref="N12:P12"/>
    <mergeCell ref="R12:T12"/>
    <mergeCell ref="V12:X12"/>
    <mergeCell ref="J11:L11"/>
    <mergeCell ref="N11:P11"/>
    <mergeCell ref="A11:B15"/>
    <mergeCell ref="C11:E12"/>
    <mergeCell ref="C14:E15"/>
    <mergeCell ref="F14:F15"/>
    <mergeCell ref="G14:G15"/>
    <mergeCell ref="R14:T14"/>
    <mergeCell ref="V14:X14"/>
    <mergeCell ref="J15:L15"/>
    <mergeCell ref="N15:P15"/>
    <mergeCell ref="R15:T15"/>
    <mergeCell ref="V15:X15"/>
    <mergeCell ref="H14:H15"/>
    <mergeCell ref="J14:L14"/>
    <mergeCell ref="N14:P14"/>
  </mergeCells>
  <phoneticPr fontId="1" type="noConversion"/>
  <pageMargins left="0.5" right="0.5" top="0.51" bottom="0.5" header="0.25" footer="0.5"/>
  <pageSetup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A20" sqref="A20"/>
    </sheetView>
  </sheetViews>
  <sheetFormatPr defaultRowHeight="12.75" x14ac:dyDescent="0.2"/>
  <cols>
    <col min="1" max="1" width="16.42578125" bestFit="1" customWidth="1"/>
    <col min="2" max="2" width="9.5703125" bestFit="1" customWidth="1"/>
    <col min="3" max="3" width="21.7109375" bestFit="1" customWidth="1"/>
    <col min="4" max="4" width="34.140625" customWidth="1"/>
    <col min="5" max="5" width="12.7109375" customWidth="1"/>
    <col min="6" max="6" width="3.28515625" bestFit="1" customWidth="1"/>
    <col min="7" max="7" width="12" customWidth="1"/>
    <col min="8" max="8" width="19.85546875" customWidth="1"/>
  </cols>
  <sheetData>
    <row r="1" spans="1:8" x14ac:dyDescent="0.2">
      <c r="A1" s="2" t="s">
        <v>10</v>
      </c>
      <c r="B1" s="2" t="s">
        <v>11</v>
      </c>
      <c r="C1" s="2" t="s">
        <v>17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</row>
    <row r="2" spans="1:8" x14ac:dyDescent="0.2">
      <c r="C2" s="1"/>
      <c r="H2" s="3"/>
    </row>
    <row r="3" spans="1:8" x14ac:dyDescent="0.2">
      <c r="H3" s="3"/>
    </row>
    <row r="4" spans="1:8" x14ac:dyDescent="0.2">
      <c r="H4" s="3"/>
    </row>
    <row r="5" spans="1:8" x14ac:dyDescent="0.2">
      <c r="H5" s="3"/>
    </row>
    <row r="6" spans="1:8" x14ac:dyDescent="0.2">
      <c r="H6" s="3"/>
    </row>
    <row r="7" spans="1:8" x14ac:dyDescent="0.2">
      <c r="H7" s="3"/>
    </row>
    <row r="8" spans="1:8" x14ac:dyDescent="0.2">
      <c r="H8" s="3"/>
    </row>
    <row r="9" spans="1:8" x14ac:dyDescent="0.2">
      <c r="H9" s="3"/>
    </row>
    <row r="10" spans="1:8" x14ac:dyDescent="0.2">
      <c r="H10" s="3"/>
    </row>
    <row r="11" spans="1:8" x14ac:dyDescent="0.2">
      <c r="H11" s="3"/>
    </row>
    <row r="12" spans="1:8" x14ac:dyDescent="0.2">
      <c r="H12" s="3"/>
    </row>
    <row r="13" spans="1:8" x14ac:dyDescent="0.2">
      <c r="H13" s="3"/>
    </row>
    <row r="14" spans="1:8" x14ac:dyDescent="0.2">
      <c r="H14" s="3"/>
    </row>
    <row r="15" spans="1:8" x14ac:dyDescent="0.2">
      <c r="H15" s="3"/>
    </row>
    <row r="16" spans="1:8" x14ac:dyDescent="0.2">
      <c r="H16" s="3"/>
    </row>
    <row r="17" spans="8:8" x14ac:dyDescent="0.2">
      <c r="H17" s="3"/>
    </row>
    <row r="18" spans="8:8" x14ac:dyDescent="0.2">
      <c r="H18" s="3"/>
    </row>
    <row r="19" spans="8:8" x14ac:dyDescent="0.2">
      <c r="H19" s="3"/>
    </row>
    <row r="20" spans="8:8" x14ac:dyDescent="0.2">
      <c r="H20" s="3"/>
    </row>
    <row r="21" spans="8:8" x14ac:dyDescent="0.2">
      <c r="H21" s="3"/>
    </row>
    <row r="22" spans="8:8" x14ac:dyDescent="0.2">
      <c r="H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Evaluation Sheet</vt:lpstr>
      <vt:lpstr>Bidder's List</vt:lpstr>
      <vt:lpstr>'Evaluation Sheet'!Print_Area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Sandra Ramirez</cp:lastModifiedBy>
  <cp:lastPrinted>2013-03-14T21:49:55Z</cp:lastPrinted>
  <dcterms:created xsi:type="dcterms:W3CDTF">2004-02-18T15:49:16Z</dcterms:created>
  <dcterms:modified xsi:type="dcterms:W3CDTF">2023-03-15T21:46:42Z</dcterms:modified>
</cp:coreProperties>
</file>