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S\IN PROGRESS\2023 PCT_PRUNING_CULL REMOVAL_SLASHING\"/>
    </mc:Choice>
  </mc:AlternateContent>
  <xr:revisionPtr revIDLastSave="0" documentId="13_ncr:1_{FB7ADFA2-E424-4939-823A-4168E201889F}" xr6:coauthVersionLast="47" xr6:coauthVersionMax="47" xr10:uidLastSave="{00000000-0000-0000-0000-000000000000}"/>
  <bookViews>
    <workbookView xWindow="-110" yWindow="-110" windowWidth="19420" windowHeight="10420" xr2:uid="{0AC54BE3-E354-439B-9ABB-DDF99F8FB8AB}"/>
  </bookViews>
  <sheets>
    <sheet name="Sheet1" sheetId="3" r:id="rId1"/>
  </sheets>
  <definedNames>
    <definedName name="_xlnm.Print_Area" localSheetId="0">Sheet1!$B$1:$M$78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7" i="3" l="1"/>
  <c r="AN57" i="3"/>
  <c r="AK57" i="3"/>
  <c r="AH57" i="3"/>
  <c r="AB57" i="3"/>
  <c r="V57" i="3"/>
  <c r="S57" i="3"/>
  <c r="P57" i="3"/>
  <c r="M57" i="3"/>
  <c r="M73" i="3"/>
  <c r="AW75" i="3"/>
  <c r="AW74" i="3"/>
  <c r="AW73" i="3"/>
  <c r="AT75" i="3"/>
  <c r="AT74" i="3"/>
  <c r="AT73" i="3"/>
  <c r="AT70" i="3"/>
  <c r="AT68" i="3"/>
  <c r="AT66" i="3"/>
  <c r="AT63" i="3"/>
  <c r="AT62" i="3"/>
  <c r="AT61" i="3"/>
  <c r="AT60" i="3"/>
  <c r="AT59" i="3"/>
  <c r="AT55" i="3"/>
  <c r="AT57" i="3" s="1"/>
  <c r="AT52" i="3"/>
  <c r="AT51" i="3"/>
  <c r="AT50" i="3"/>
  <c r="AT47" i="3"/>
  <c r="AT46" i="3"/>
  <c r="AT45" i="3"/>
  <c r="AT42" i="3"/>
  <c r="AT41" i="3"/>
  <c r="AT40" i="3"/>
  <c r="AT37" i="3"/>
  <c r="AT36" i="3"/>
  <c r="AT33" i="3"/>
  <c r="AT32" i="3"/>
  <c r="AT31" i="3"/>
  <c r="AT30" i="3"/>
  <c r="AT29" i="3"/>
  <c r="AT26" i="3"/>
  <c r="AT25" i="3"/>
  <c r="AT22" i="3"/>
  <c r="AT21" i="3"/>
  <c r="AT20" i="3"/>
  <c r="AT19" i="3"/>
  <c r="AT18" i="3"/>
  <c r="AT15" i="3"/>
  <c r="AT14" i="3"/>
  <c r="AT13" i="3"/>
  <c r="AT12" i="3"/>
  <c r="AT11" i="3"/>
  <c r="AT10" i="3"/>
  <c r="AT9" i="3"/>
  <c r="AQ75" i="3"/>
  <c r="AQ74" i="3"/>
  <c r="AQ73" i="3"/>
  <c r="AQ70" i="3"/>
  <c r="AQ68" i="3"/>
  <c r="AQ66" i="3"/>
  <c r="AQ63" i="3"/>
  <c r="AQ62" i="3"/>
  <c r="AQ61" i="3"/>
  <c r="AQ60" i="3"/>
  <c r="AQ59" i="3"/>
  <c r="AQ55" i="3"/>
  <c r="AQ52" i="3"/>
  <c r="AQ51" i="3"/>
  <c r="AQ50" i="3"/>
  <c r="AQ47" i="3"/>
  <c r="AQ46" i="3"/>
  <c r="AQ45" i="3"/>
  <c r="AQ42" i="3"/>
  <c r="AQ41" i="3"/>
  <c r="AQ40" i="3"/>
  <c r="AQ37" i="3"/>
  <c r="AQ36" i="3"/>
  <c r="AQ33" i="3"/>
  <c r="AQ32" i="3"/>
  <c r="AQ31" i="3"/>
  <c r="AQ30" i="3"/>
  <c r="AQ29" i="3"/>
  <c r="AQ26" i="3"/>
  <c r="AQ25" i="3"/>
  <c r="AQ20" i="3"/>
  <c r="AQ22" i="3"/>
  <c r="AQ21" i="3"/>
  <c r="AQ19" i="3"/>
  <c r="AQ18" i="3"/>
  <c r="AQ15" i="3"/>
  <c r="AQ14" i="3"/>
  <c r="AQ13" i="3"/>
  <c r="AQ12" i="3"/>
  <c r="AQ11" i="3"/>
  <c r="AQ10" i="3"/>
  <c r="AQ9" i="3"/>
  <c r="AN75" i="3"/>
  <c r="AN74" i="3"/>
  <c r="AN73" i="3"/>
  <c r="AN70" i="3"/>
  <c r="AN68" i="3"/>
  <c r="AN66" i="3"/>
  <c r="AN63" i="3"/>
  <c r="AN62" i="3"/>
  <c r="AN61" i="3"/>
  <c r="AN60" i="3"/>
  <c r="AN59" i="3"/>
  <c r="AN55" i="3"/>
  <c r="AN52" i="3"/>
  <c r="AN51" i="3"/>
  <c r="AN50" i="3"/>
  <c r="AN47" i="3"/>
  <c r="AN46" i="3"/>
  <c r="AN45" i="3"/>
  <c r="AN42" i="3"/>
  <c r="AN41" i="3"/>
  <c r="AN40" i="3"/>
  <c r="AN37" i="3"/>
  <c r="AN36" i="3"/>
  <c r="AN33" i="3"/>
  <c r="AN32" i="3"/>
  <c r="AN31" i="3"/>
  <c r="AN30" i="3"/>
  <c r="AN29" i="3"/>
  <c r="AN26" i="3"/>
  <c r="AN25" i="3"/>
  <c r="AN22" i="3"/>
  <c r="AN21" i="3"/>
  <c r="AN20" i="3"/>
  <c r="AN19" i="3"/>
  <c r="AN18" i="3"/>
  <c r="AN15" i="3"/>
  <c r="AN14" i="3"/>
  <c r="AN13" i="3"/>
  <c r="AN12" i="3"/>
  <c r="AN11" i="3"/>
  <c r="AN10" i="3"/>
  <c r="AN9" i="3"/>
  <c r="AK75" i="3"/>
  <c r="AK74" i="3"/>
  <c r="AK73" i="3"/>
  <c r="AK70" i="3"/>
  <c r="AK68" i="3"/>
  <c r="AK66" i="3"/>
  <c r="AK63" i="3"/>
  <c r="AK62" i="3"/>
  <c r="AK61" i="3"/>
  <c r="AK60" i="3"/>
  <c r="AK59" i="3"/>
  <c r="AK55" i="3"/>
  <c r="AK52" i="3"/>
  <c r="AK51" i="3"/>
  <c r="AK50" i="3"/>
  <c r="AK47" i="3"/>
  <c r="AK46" i="3"/>
  <c r="AK45" i="3"/>
  <c r="AK42" i="3"/>
  <c r="AK41" i="3"/>
  <c r="AK40" i="3"/>
  <c r="AK37" i="3"/>
  <c r="AK36" i="3"/>
  <c r="AK33" i="3"/>
  <c r="AK32" i="3"/>
  <c r="AK31" i="3"/>
  <c r="AK30" i="3"/>
  <c r="AK29" i="3"/>
  <c r="AK26" i="3"/>
  <c r="AK25" i="3"/>
  <c r="AK22" i="3"/>
  <c r="AK21" i="3"/>
  <c r="AK20" i="3"/>
  <c r="AK19" i="3"/>
  <c r="AK18" i="3"/>
  <c r="AK15" i="3"/>
  <c r="AK14" i="3"/>
  <c r="AK13" i="3"/>
  <c r="AK12" i="3"/>
  <c r="AK11" i="3"/>
  <c r="AK10" i="3"/>
  <c r="AK9" i="3"/>
  <c r="AH75" i="3"/>
  <c r="AH74" i="3"/>
  <c r="AH73" i="3"/>
  <c r="AH70" i="3"/>
  <c r="AH68" i="3"/>
  <c r="AH66" i="3"/>
  <c r="AH63" i="3"/>
  <c r="AH62" i="3"/>
  <c r="AH61" i="3"/>
  <c r="AH60" i="3"/>
  <c r="AH59" i="3"/>
  <c r="AH55" i="3"/>
  <c r="AH52" i="3"/>
  <c r="AH51" i="3"/>
  <c r="AH50" i="3"/>
  <c r="AH47" i="3"/>
  <c r="AH46" i="3"/>
  <c r="AH45" i="3"/>
  <c r="AH42" i="3"/>
  <c r="AH41" i="3"/>
  <c r="AH40" i="3"/>
  <c r="AH37" i="3"/>
  <c r="AH36" i="3"/>
  <c r="AH33" i="3"/>
  <c r="AH32" i="3"/>
  <c r="AH31" i="3"/>
  <c r="AH30" i="3"/>
  <c r="AH29" i="3"/>
  <c r="AH26" i="3"/>
  <c r="AH25" i="3"/>
  <c r="AH22" i="3"/>
  <c r="AH21" i="3"/>
  <c r="AH20" i="3"/>
  <c r="AH19" i="3"/>
  <c r="AH18" i="3"/>
  <c r="AH15" i="3"/>
  <c r="AH14" i="3"/>
  <c r="AH13" i="3"/>
  <c r="AH12" i="3"/>
  <c r="AH11" i="3"/>
  <c r="AH10" i="3"/>
  <c r="AH9" i="3"/>
  <c r="AE75" i="3"/>
  <c r="AE74" i="3"/>
  <c r="AE73" i="3"/>
  <c r="AE70" i="3"/>
  <c r="AE68" i="3"/>
  <c r="AE66" i="3"/>
  <c r="AE63" i="3"/>
  <c r="AE62" i="3"/>
  <c r="AE61" i="3"/>
  <c r="AE60" i="3"/>
  <c r="AE59" i="3"/>
  <c r="AE55" i="3"/>
  <c r="AE57" i="3" s="1"/>
  <c r="AE52" i="3"/>
  <c r="AE51" i="3"/>
  <c r="AE50" i="3"/>
  <c r="AE47" i="3"/>
  <c r="AE46" i="3"/>
  <c r="AE45" i="3"/>
  <c r="AE42" i="3"/>
  <c r="AE41" i="3"/>
  <c r="AE40" i="3"/>
  <c r="AE37" i="3"/>
  <c r="AE36" i="3"/>
  <c r="AE33" i="3"/>
  <c r="AE32" i="3"/>
  <c r="AE31" i="3"/>
  <c r="AE30" i="3"/>
  <c r="AE29" i="3"/>
  <c r="AE26" i="3"/>
  <c r="AE25" i="3"/>
  <c r="AE22" i="3"/>
  <c r="AE21" i="3"/>
  <c r="AE20" i="3"/>
  <c r="AE19" i="3"/>
  <c r="AE18" i="3"/>
  <c r="AE15" i="3"/>
  <c r="AE14" i="3"/>
  <c r="AE13" i="3"/>
  <c r="AE12" i="3"/>
  <c r="AE11" i="3"/>
  <c r="AE10" i="3"/>
  <c r="AE9" i="3"/>
  <c r="AB75" i="3"/>
  <c r="AB74" i="3"/>
  <c r="AB73" i="3"/>
  <c r="AB70" i="3"/>
  <c r="AB68" i="3"/>
  <c r="AB66" i="3"/>
  <c r="AB63" i="3"/>
  <c r="AB62" i="3"/>
  <c r="AB61" i="3"/>
  <c r="AB60" i="3"/>
  <c r="AB59" i="3"/>
  <c r="AB55" i="3"/>
  <c r="AB52" i="3"/>
  <c r="AB51" i="3"/>
  <c r="AB50" i="3"/>
  <c r="AB47" i="3"/>
  <c r="AB46" i="3"/>
  <c r="AB45" i="3"/>
  <c r="AB42" i="3"/>
  <c r="AB41" i="3"/>
  <c r="AB40" i="3"/>
  <c r="AB37" i="3"/>
  <c r="AB36" i="3"/>
  <c r="AB33" i="3"/>
  <c r="AB32" i="3"/>
  <c r="AB31" i="3"/>
  <c r="AB30" i="3"/>
  <c r="AB29" i="3"/>
  <c r="AB26" i="3"/>
  <c r="AB25" i="3"/>
  <c r="AB22" i="3"/>
  <c r="AB21" i="3"/>
  <c r="AB20" i="3"/>
  <c r="AB19" i="3"/>
  <c r="AB18" i="3"/>
  <c r="AB15" i="3"/>
  <c r="AB14" i="3"/>
  <c r="AB13" i="3"/>
  <c r="AB12" i="3"/>
  <c r="AB11" i="3"/>
  <c r="AB10" i="3"/>
  <c r="AB9" i="3"/>
  <c r="Y75" i="3"/>
  <c r="Y74" i="3"/>
  <c r="Y73" i="3"/>
  <c r="Y70" i="3"/>
  <c r="Y68" i="3"/>
  <c r="Y66" i="3"/>
  <c r="Y63" i="3"/>
  <c r="Y62" i="3"/>
  <c r="Y61" i="3"/>
  <c r="Y60" i="3"/>
  <c r="Y59" i="3"/>
  <c r="Y55" i="3"/>
  <c r="Y57" i="3" s="1"/>
  <c r="Y52" i="3"/>
  <c r="Y51" i="3"/>
  <c r="Y50" i="3"/>
  <c r="Y47" i="3"/>
  <c r="Y46" i="3"/>
  <c r="Y45" i="3"/>
  <c r="Y42" i="3"/>
  <c r="Y41" i="3"/>
  <c r="Y40" i="3"/>
  <c r="Y37" i="3"/>
  <c r="Y36" i="3"/>
  <c r="Y33" i="3"/>
  <c r="Y32" i="3"/>
  <c r="Y31" i="3"/>
  <c r="Y30" i="3"/>
  <c r="Y29" i="3"/>
  <c r="Y26" i="3"/>
  <c r="Y25" i="3"/>
  <c r="Y22" i="3"/>
  <c r="Y21" i="3"/>
  <c r="Y20" i="3"/>
  <c r="Y19" i="3"/>
  <c r="Y18" i="3"/>
  <c r="Y15" i="3"/>
  <c r="Y14" i="3"/>
  <c r="Y13" i="3"/>
  <c r="Y12" i="3"/>
  <c r="Y11" i="3"/>
  <c r="Y10" i="3"/>
  <c r="Y9" i="3"/>
  <c r="V75" i="3"/>
  <c r="V74" i="3"/>
  <c r="V73" i="3"/>
  <c r="V70" i="3"/>
  <c r="V68" i="3"/>
  <c r="V66" i="3"/>
  <c r="V63" i="3"/>
  <c r="V62" i="3"/>
  <c r="V61" i="3"/>
  <c r="V60" i="3"/>
  <c r="V59" i="3"/>
  <c r="V55" i="3"/>
  <c r="V52" i="3"/>
  <c r="V51" i="3"/>
  <c r="V50" i="3"/>
  <c r="V47" i="3"/>
  <c r="V46" i="3"/>
  <c r="V45" i="3"/>
  <c r="V42" i="3"/>
  <c r="V41" i="3"/>
  <c r="V40" i="3"/>
  <c r="V37" i="3"/>
  <c r="V36" i="3"/>
  <c r="V33" i="3"/>
  <c r="V32" i="3"/>
  <c r="V31" i="3"/>
  <c r="V30" i="3"/>
  <c r="V29" i="3"/>
  <c r="V26" i="3"/>
  <c r="V25" i="3"/>
  <c r="V22" i="3"/>
  <c r="V21" i="3"/>
  <c r="V20" i="3"/>
  <c r="V19" i="3"/>
  <c r="V18" i="3"/>
  <c r="V15" i="3"/>
  <c r="V14" i="3"/>
  <c r="V13" i="3"/>
  <c r="V12" i="3"/>
  <c r="V11" i="3"/>
  <c r="V10" i="3"/>
  <c r="V9" i="3"/>
  <c r="S75" i="3"/>
  <c r="S74" i="3"/>
  <c r="S73" i="3"/>
  <c r="S70" i="3"/>
  <c r="S68" i="3"/>
  <c r="S66" i="3"/>
  <c r="S63" i="3"/>
  <c r="S62" i="3"/>
  <c r="S61" i="3"/>
  <c r="S60" i="3"/>
  <c r="S59" i="3"/>
  <c r="S55" i="3"/>
  <c r="S52" i="3"/>
  <c r="S51" i="3"/>
  <c r="S50" i="3"/>
  <c r="S47" i="3"/>
  <c r="S46" i="3"/>
  <c r="S45" i="3"/>
  <c r="S37" i="3"/>
  <c r="S36" i="3"/>
  <c r="S33" i="3"/>
  <c r="S32" i="3"/>
  <c r="S31" i="3"/>
  <c r="S30" i="3"/>
  <c r="S29" i="3"/>
  <c r="S15" i="3"/>
  <c r="S14" i="3"/>
  <c r="S13" i="3"/>
  <c r="S12" i="3"/>
  <c r="S11" i="3"/>
  <c r="S10" i="3"/>
  <c r="S9" i="3"/>
  <c r="P75" i="3"/>
  <c r="P74" i="3"/>
  <c r="P73" i="3"/>
  <c r="P70" i="3"/>
  <c r="P68" i="3"/>
  <c r="P66" i="3"/>
  <c r="P63" i="3"/>
  <c r="P62" i="3"/>
  <c r="P61" i="3"/>
  <c r="P60" i="3"/>
  <c r="P59" i="3"/>
  <c r="P55" i="3"/>
  <c r="P52" i="3"/>
  <c r="P51" i="3"/>
  <c r="P50" i="3"/>
  <c r="P47" i="3"/>
  <c r="P46" i="3"/>
  <c r="P45" i="3"/>
  <c r="P42" i="3"/>
  <c r="P41" i="3"/>
  <c r="P40" i="3"/>
  <c r="P37" i="3"/>
  <c r="P36" i="3"/>
  <c r="P38" i="3" s="1"/>
  <c r="P33" i="3"/>
  <c r="P32" i="3"/>
  <c r="P31" i="3"/>
  <c r="P30" i="3"/>
  <c r="P29" i="3"/>
  <c r="P26" i="3"/>
  <c r="P25" i="3"/>
  <c r="P22" i="3"/>
  <c r="P21" i="3"/>
  <c r="P20" i="3"/>
  <c r="P19" i="3"/>
  <c r="P18" i="3"/>
  <c r="P11" i="3"/>
  <c r="P15" i="3"/>
  <c r="P14" i="3"/>
  <c r="P13" i="3"/>
  <c r="P12" i="3"/>
  <c r="P10" i="3"/>
  <c r="P9" i="3"/>
  <c r="AW66" i="3"/>
  <c r="AW68" i="3"/>
  <c r="AW70" i="3"/>
  <c r="AW59" i="3"/>
  <c r="AW60" i="3"/>
  <c r="AW61" i="3"/>
  <c r="AW62" i="3"/>
  <c r="AW63" i="3"/>
  <c r="AW55" i="3"/>
  <c r="AW50" i="3"/>
  <c r="AW51" i="3"/>
  <c r="AW52" i="3"/>
  <c r="AW45" i="3"/>
  <c r="AW46" i="3"/>
  <c r="AW47" i="3"/>
  <c r="AW40" i="3"/>
  <c r="AW41" i="3"/>
  <c r="AW42" i="3"/>
  <c r="S40" i="3"/>
  <c r="S41" i="3"/>
  <c r="S42" i="3"/>
  <c r="AW36" i="3"/>
  <c r="AW37" i="3"/>
  <c r="AW29" i="3"/>
  <c r="AW30" i="3"/>
  <c r="AW31" i="3"/>
  <c r="AW32" i="3"/>
  <c r="AW33" i="3"/>
  <c r="AW25" i="3"/>
  <c r="AW26" i="3"/>
  <c r="S25" i="3"/>
  <c r="S26" i="3"/>
  <c r="S18" i="3"/>
  <c r="AW18" i="3"/>
  <c r="S19" i="3"/>
  <c r="AW19" i="3"/>
  <c r="S20" i="3"/>
  <c r="AW20" i="3"/>
  <c r="S21" i="3"/>
  <c r="AW21" i="3"/>
  <c r="S22" i="3"/>
  <c r="AW22" i="3"/>
  <c r="AW9" i="3"/>
  <c r="AW10" i="3"/>
  <c r="AW11" i="3"/>
  <c r="AW12" i="3"/>
  <c r="AW13" i="3"/>
  <c r="AW14" i="3"/>
  <c r="AW15" i="3"/>
  <c r="M33" i="3"/>
  <c r="M32" i="3"/>
  <c r="M31" i="3"/>
  <c r="M30" i="3"/>
  <c r="M29" i="3"/>
  <c r="S16" i="3" l="1"/>
  <c r="AE27" i="3"/>
  <c r="P76" i="3"/>
  <c r="S27" i="3"/>
  <c r="AW76" i="3"/>
  <c r="AW71" i="3"/>
  <c r="AW38" i="3"/>
  <c r="AW27" i="3"/>
  <c r="AT38" i="3"/>
  <c r="AQ71" i="3"/>
  <c r="AQ53" i="3"/>
  <c r="AQ27" i="3"/>
  <c r="AN76" i="3"/>
  <c r="AN27" i="3"/>
  <c r="AN23" i="3"/>
  <c r="AH48" i="3"/>
  <c r="AH38" i="3"/>
  <c r="AH34" i="3"/>
  <c r="AE34" i="3"/>
  <c r="AB48" i="3"/>
  <c r="AB38" i="3"/>
  <c r="Y27" i="3"/>
  <c r="Y76" i="3"/>
  <c r="Y71" i="3"/>
  <c r="V38" i="3"/>
  <c r="Y38" i="3"/>
  <c r="Y23" i="3"/>
  <c r="S38" i="3"/>
  <c r="S34" i="3"/>
  <c r="AN53" i="3"/>
  <c r="AH71" i="3"/>
  <c r="V43" i="3"/>
  <c r="Y16" i="3"/>
  <c r="AQ43" i="3"/>
  <c r="AT23" i="3"/>
  <c r="AK34" i="3"/>
  <c r="AB34" i="3"/>
  <c r="AE38" i="3"/>
  <c r="AT76" i="3"/>
  <c r="V76" i="3"/>
  <c r="AK76" i="3"/>
  <c r="AK16" i="3"/>
  <c r="Y34" i="3"/>
  <c r="AB43" i="3"/>
  <c r="AQ76" i="3"/>
  <c r="S76" i="3"/>
  <c r="AH76" i="3"/>
  <c r="V23" i="3"/>
  <c r="AH23" i="3"/>
  <c r="V34" i="3"/>
  <c r="AB76" i="3"/>
  <c r="S53" i="3"/>
  <c r="P53" i="3"/>
  <c r="AW53" i="3"/>
  <c r="S23" i="3"/>
  <c r="AK43" i="3"/>
  <c r="AT53" i="3"/>
  <c r="V16" i="3"/>
  <c r="AE16" i="3"/>
  <c r="AQ16" i="3"/>
  <c r="S43" i="3"/>
  <c r="AE64" i="3"/>
  <c r="AW57" i="3"/>
  <c r="AK23" i="3"/>
  <c r="AW23" i="3"/>
  <c r="AQ38" i="3"/>
  <c r="AH43" i="3"/>
  <c r="AQ48" i="3"/>
  <c r="S48" i="3"/>
  <c r="AN64" i="3"/>
  <c r="AB64" i="3"/>
  <c r="AB53" i="3"/>
  <c r="Y43" i="3"/>
  <c r="AH64" i="3"/>
  <c r="AQ34" i="3"/>
  <c r="AW34" i="3"/>
  <c r="AN34" i="3"/>
  <c r="AN38" i="3"/>
  <c r="AE43" i="3"/>
  <c r="AN48" i="3"/>
  <c r="AW64" i="3"/>
  <c r="Y64" i="3"/>
  <c r="AT34" i="3"/>
  <c r="AT48" i="3"/>
  <c r="V48" i="3"/>
  <c r="S71" i="3"/>
  <c r="AQ23" i="3"/>
  <c r="AW16" i="3"/>
  <c r="AT27" i="3"/>
  <c r="AB71" i="3"/>
  <c r="AN71" i="3"/>
  <c r="P71" i="3"/>
  <c r="P64" i="3"/>
  <c r="P48" i="3"/>
  <c r="P43" i="3"/>
  <c r="P34" i="3"/>
  <c r="P27" i="3"/>
  <c r="P23" i="3"/>
  <c r="P16" i="3"/>
  <c r="S64" i="3"/>
  <c r="V27" i="3"/>
  <c r="AK48" i="3"/>
  <c r="AE76" i="3"/>
  <c r="AT43" i="3"/>
  <c r="AH16" i="3"/>
  <c r="AE23" i="3"/>
  <c r="AW48" i="3"/>
  <c r="Y48" i="3"/>
  <c r="AE48" i="3"/>
  <c r="AE71" i="3"/>
  <c r="AN16" i="3"/>
  <c r="AN77" i="3" s="1"/>
  <c r="AT16" i="3"/>
  <c r="AB23" i="3"/>
  <c r="AK27" i="3"/>
  <c r="Y53" i="3"/>
  <c r="AK53" i="3"/>
  <c r="AB16" i="3"/>
  <c r="AH27" i="3"/>
  <c r="V53" i="3"/>
  <c r="AH53" i="3"/>
  <c r="AQ64" i="3"/>
  <c r="AK71" i="3"/>
  <c r="AB27" i="3"/>
  <c r="AK38" i="3"/>
  <c r="AW43" i="3"/>
  <c r="AN43" i="3"/>
  <c r="AE53" i="3"/>
  <c r="AT64" i="3"/>
  <c r="V64" i="3"/>
  <c r="AK64" i="3"/>
  <c r="AT71" i="3"/>
  <c r="V71" i="3"/>
  <c r="M34" i="3"/>
  <c r="M26" i="3"/>
  <c r="M25" i="3"/>
  <c r="AT77" i="3" l="1"/>
  <c r="Q77" i="3"/>
  <c r="AH77" i="3"/>
  <c r="AK77" i="3"/>
  <c r="AW77" i="3"/>
  <c r="Y77" i="3"/>
  <c r="AB77" i="3"/>
  <c r="P77" i="3"/>
  <c r="AQ77" i="3"/>
  <c r="V77" i="3"/>
  <c r="AE77" i="3"/>
  <c r="M27" i="3"/>
  <c r="M22" i="3"/>
  <c r="M21" i="3"/>
  <c r="M20" i="3"/>
  <c r="M19" i="3"/>
  <c r="M18" i="3"/>
  <c r="M23" i="3" l="1"/>
  <c r="M70" i="3"/>
  <c r="M68" i="3"/>
  <c r="M66" i="3"/>
  <c r="M75" i="3"/>
  <c r="M74" i="3"/>
  <c r="M71" i="3" l="1"/>
  <c r="M76" i="3"/>
  <c r="M63" i="3"/>
  <c r="M62" i="3"/>
  <c r="M61" i="3"/>
  <c r="M60" i="3"/>
  <c r="M59" i="3"/>
  <c r="M64" i="3" l="1"/>
  <c r="M55" i="3"/>
  <c r="M52" i="3" l="1"/>
  <c r="M51" i="3"/>
  <c r="M50" i="3"/>
  <c r="M53" i="3" l="1"/>
  <c r="M47" i="3"/>
  <c r="M46" i="3"/>
  <c r="M45" i="3"/>
  <c r="M48" i="3" l="1"/>
  <c r="M42" i="3"/>
  <c r="M41" i="3"/>
  <c r="M40" i="3"/>
  <c r="M43" i="3" l="1"/>
  <c r="M37" i="3"/>
  <c r="M36" i="3"/>
  <c r="M38" i="3" l="1"/>
  <c r="M15" i="3"/>
  <c r="M14" i="3"/>
  <c r="M13" i="3"/>
  <c r="M12" i="3"/>
  <c r="M11" i="3"/>
  <c r="M10" i="3"/>
  <c r="M9" i="3"/>
  <c r="M16" i="3" l="1"/>
  <c r="M77" i="3" s="1"/>
</calcChain>
</file>

<file path=xl/sharedStrings.xml><?xml version="1.0" encoding="utf-8"?>
<sst xmlns="http://schemas.openxmlformats.org/spreadsheetml/2006/main" count="364" uniqueCount="83">
  <si>
    <t>Acres</t>
  </si>
  <si>
    <t>PRICE / UNIT OF MEASURE</t>
  </si>
  <si>
    <t>UNIT OF MEASURE</t>
  </si>
  <si>
    <t>PRECOMERCIAL THINNING, PRUNING, CULL TREE REMOVAL &amp; SLASHING</t>
  </si>
  <si>
    <t>SUPERVISORY AREA</t>
  </si>
  <si>
    <t>PROJECT NAME AND NUMBER</t>
  </si>
  <si>
    <t>ITEM TYPE</t>
  </si>
  <si>
    <t>QUANTITY OF ITEMS</t>
  </si>
  <si>
    <t>AMOUNT EXTENDED</t>
  </si>
  <si>
    <t>TOTAL</t>
  </si>
  <si>
    <t>VERY HIGH</t>
  </si>
  <si>
    <t>HIGH</t>
  </si>
  <si>
    <t>MODERATE</t>
  </si>
  <si>
    <t>LOW</t>
  </si>
  <si>
    <t>VERY LOW</t>
  </si>
  <si>
    <t>Priest Lake</t>
  </si>
  <si>
    <t>Slashing</t>
  </si>
  <si>
    <t xml:space="preserve">Precommercial Thinning (PCT)  </t>
  </si>
  <si>
    <t>Mica</t>
  </si>
  <si>
    <t>Mica PCT 2023</t>
  </si>
  <si>
    <t>22-219-112-22</t>
  </si>
  <si>
    <t>Precommercial Thinning (PCT)</t>
  </si>
  <si>
    <t>2023 Far Side PCT</t>
  </si>
  <si>
    <t>30-869-112-23</t>
  </si>
  <si>
    <t>St. Joe</t>
  </si>
  <si>
    <t>2023 Mean Joe PCT</t>
  </si>
  <si>
    <t>30-870-112-23</t>
  </si>
  <si>
    <t>2023 Lets Go Joe PCT</t>
  </si>
  <si>
    <t>30-871-112-23</t>
  </si>
  <si>
    <t>Clearwater</t>
  </si>
  <si>
    <t xml:space="preserve">CLW PCT 2023 </t>
  </si>
  <si>
    <t>40-1373-112-22</t>
  </si>
  <si>
    <t>Ponderosa</t>
  </si>
  <si>
    <t>2023 Ponderosa PCT</t>
  </si>
  <si>
    <t>41-351-112-22</t>
  </si>
  <si>
    <t>Southwest</t>
  </si>
  <si>
    <t>Greenland Fleming PCT</t>
  </si>
  <si>
    <t>60-373-112-22</t>
  </si>
  <si>
    <t>Payette Lakes</t>
  </si>
  <si>
    <t>PAY 23 CTR and Slashing</t>
  </si>
  <si>
    <t>50-529-132-22</t>
  </si>
  <si>
    <t>Cull Tree Removal</t>
  </si>
  <si>
    <t>PL PCT 2023</t>
  </si>
  <si>
    <t>10-712-112-23</t>
  </si>
  <si>
    <t xml:space="preserve">Precommercial Thinning (PCT) </t>
  </si>
  <si>
    <t>Pend Oreille Lake</t>
  </si>
  <si>
    <t>POL 2023 PCT KV North</t>
  </si>
  <si>
    <t>20-0979-112-22</t>
  </si>
  <si>
    <t xml:space="preserve">POL 2023 PCT KV South </t>
  </si>
  <si>
    <t>20-0981-112-22</t>
  </si>
  <si>
    <t>POL 2023 PCT SW</t>
  </si>
  <si>
    <t>20-0982-112-22</t>
  </si>
  <si>
    <t xml:space="preserve">PRODUCTION RATE** </t>
  </si>
  <si>
    <t>CONTRACT NO. 24-204</t>
  </si>
  <si>
    <t xml:space="preserve">ASPEN FORESTRY LLC </t>
  </si>
  <si>
    <t>IMPERIAL FORESTRY</t>
  </si>
  <si>
    <t>ALPHA SERVICES</t>
  </si>
  <si>
    <t>ROGUE RIVER FORESTRY</t>
  </si>
  <si>
    <t>LG FORESTRY</t>
  </si>
  <si>
    <t>GONZALEZ FORESTRY</t>
  </si>
  <si>
    <t>RCO SOUTH WEST REFORESTRY LLC</t>
  </si>
  <si>
    <t>TOVAR'S REFORESTATION LLC</t>
  </si>
  <si>
    <t>GE FORESTRY</t>
  </si>
  <si>
    <t>ABSOLUTE FORESTRY</t>
  </si>
  <si>
    <t>PACIFIC NW FORESTRY INC</t>
  </si>
  <si>
    <t>ARIZONA FORESTRY LLC</t>
  </si>
  <si>
    <t xml:space="preserve">SAWTOOTH SERVICE </t>
  </si>
  <si>
    <t>Pend Oreille Lake KVN</t>
  </si>
  <si>
    <t>Pend Oreille Lake KVS</t>
  </si>
  <si>
    <t>Pend Oreille Lake SW</t>
  </si>
  <si>
    <t>MICA</t>
  </si>
  <si>
    <t>STJ Far Side</t>
  </si>
  <si>
    <t>STJ Mean Joe</t>
  </si>
  <si>
    <t>STJ Lets Go Joe</t>
  </si>
  <si>
    <t xml:space="preserve">Payette </t>
  </si>
  <si>
    <t>Southwest Greenland</t>
  </si>
  <si>
    <t>CONTRACTOR</t>
  </si>
  <si>
    <t>Aspen Forestry LLC</t>
  </si>
  <si>
    <t>LG Forestry</t>
  </si>
  <si>
    <t xml:space="preserve">Alpha Services </t>
  </si>
  <si>
    <t>Arizona Forestry</t>
  </si>
  <si>
    <t>RCO South West Reforestry LLC</t>
  </si>
  <si>
    <t>Tovar's Reforestation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</si>
</sst>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0" fillId="0" borderId="0" xfId="0" applyProtection="1"/>
    <xf numFmtId="0" fontId="1" fillId="2" borderId="4" xfId="0" applyFont="1" applyFill="1" applyBorder="1" applyProtection="1"/>
    <xf numFmtId="0" fontId="1" fillId="2" borderId="0" xfId="0" applyFont="1" applyFill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Protection="1"/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22" xfId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center"/>
    </xf>
    <xf numFmtId="44" fontId="2" fillId="3" borderId="22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44" fontId="2" fillId="0" borderId="25" xfId="0" applyNumberFormat="1" applyFont="1" applyBorder="1" applyAlignment="1" applyProtection="1">
      <alignment horizontal="center" vertical="center"/>
    </xf>
    <xf numFmtId="44" fontId="2" fillId="4" borderId="22" xfId="0" applyNumberFormat="1" applyFont="1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44" fontId="2" fillId="4" borderId="25" xfId="0" applyNumberFormat="1" applyFont="1" applyFill="1" applyBorder="1" applyAlignment="1" applyProtection="1">
      <alignment horizontal="center" vertical="center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3" fontId="2" fillId="0" borderId="23" xfId="0" applyNumberFormat="1" applyFont="1" applyBorder="1" applyAlignment="1" applyProtection="1">
      <alignment horizontal="center" vertical="center"/>
    </xf>
    <xf numFmtId="3" fontId="2" fillId="0" borderId="23" xfId="0" applyNumberFormat="1" applyFont="1" applyBorder="1" applyAlignment="1" applyProtection="1">
      <alignment horizontal="center" vertical="center"/>
    </xf>
    <xf numFmtId="44" fontId="2" fillId="3" borderId="23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44" fontId="2" fillId="0" borderId="24" xfId="0" applyNumberFormat="1" applyFont="1" applyBorder="1" applyAlignment="1" applyProtection="1">
      <alignment horizontal="center" vertical="center"/>
    </xf>
    <xf numFmtId="44" fontId="2" fillId="4" borderId="23" xfId="0" applyNumberFormat="1" applyFont="1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44" fontId="2" fillId="4" borderId="24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5" fillId="0" borderId="40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44" fontId="1" fillId="0" borderId="34" xfId="0" applyNumberFormat="1" applyFont="1" applyBorder="1" applyAlignment="1" applyProtection="1">
      <alignment horizontal="right" vertical="center"/>
    </xf>
    <xf numFmtId="44" fontId="1" fillId="0" borderId="37" xfId="0" applyNumberFormat="1" applyFont="1" applyBorder="1" applyAlignment="1" applyProtection="1">
      <alignment horizontal="center" vertical="center"/>
    </xf>
    <xf numFmtId="44" fontId="1" fillId="4" borderId="34" xfId="0" applyNumberFormat="1" applyFont="1" applyFill="1" applyBorder="1" applyAlignment="1" applyProtection="1">
      <alignment horizontal="right" vertical="center"/>
    </xf>
    <xf numFmtId="44" fontId="1" fillId="4" borderId="37" xfId="0" applyNumberFormat="1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44" fontId="1" fillId="0" borderId="23" xfId="0" applyNumberFormat="1" applyFont="1" applyBorder="1" applyAlignment="1" applyProtection="1">
      <alignment horizontal="right" vertical="center"/>
    </xf>
    <xf numFmtId="44" fontId="1" fillId="0" borderId="24" xfId="0" applyNumberFormat="1" applyFont="1" applyBorder="1" applyAlignment="1" applyProtection="1">
      <alignment horizontal="center" vertical="center"/>
    </xf>
    <xf numFmtId="44" fontId="1" fillId="4" borderId="23" xfId="0" applyNumberFormat="1" applyFont="1" applyFill="1" applyBorder="1" applyAlignment="1" applyProtection="1">
      <alignment horizontal="right" vertical="center"/>
    </xf>
    <xf numFmtId="44" fontId="1" fillId="4" borderId="24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4" fontId="2" fillId="0" borderId="23" xfId="0" applyNumberFormat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 vertical="center"/>
    </xf>
    <xf numFmtId="3" fontId="2" fillId="0" borderId="32" xfId="0" applyNumberFormat="1" applyFont="1" applyBorder="1" applyAlignment="1" applyProtection="1">
      <alignment horizontal="center" vertical="center"/>
    </xf>
    <xf numFmtId="3" fontId="2" fillId="0" borderId="34" xfId="0" applyNumberFormat="1" applyFont="1" applyBorder="1" applyAlignment="1" applyProtection="1">
      <alignment horizontal="center" vertical="center"/>
    </xf>
    <xf numFmtId="44" fontId="2" fillId="3" borderId="35" xfId="0" applyNumberFormat="1" applyFont="1" applyFill="1" applyBorder="1" applyAlignment="1" applyProtection="1">
      <alignment horizontal="center" vertical="center"/>
    </xf>
    <xf numFmtId="44" fontId="2" fillId="3" borderId="32" xfId="0" applyNumberFormat="1" applyFont="1" applyFill="1" applyBorder="1" applyAlignment="1" applyProtection="1">
      <alignment horizontal="center" vertical="center"/>
    </xf>
    <xf numFmtId="44" fontId="2" fillId="0" borderId="37" xfId="0" applyNumberFormat="1" applyFont="1" applyBorder="1" applyAlignment="1" applyProtection="1">
      <alignment horizontal="center" vertical="center"/>
    </xf>
    <xf numFmtId="44" fontId="2" fillId="4" borderId="37" xfId="0" applyNumberFormat="1" applyFont="1" applyFill="1" applyBorder="1" applyAlignment="1" applyProtection="1">
      <alignment horizontal="center" vertical="center"/>
    </xf>
    <xf numFmtId="3" fontId="2" fillId="0" borderId="36" xfId="0" applyNumberFormat="1" applyFont="1" applyBorder="1" applyAlignment="1" applyProtection="1">
      <alignment horizontal="center" vertical="center"/>
    </xf>
    <xf numFmtId="3" fontId="2" fillId="0" borderId="33" xfId="0" applyNumberFormat="1" applyFont="1" applyBorder="1" applyAlignment="1" applyProtection="1">
      <alignment horizontal="center" vertical="center"/>
    </xf>
    <xf numFmtId="44" fontId="2" fillId="3" borderId="36" xfId="0" applyNumberFormat="1" applyFont="1" applyFill="1" applyBorder="1" applyAlignment="1" applyProtection="1">
      <alignment horizontal="center" vertical="center"/>
    </xf>
    <xf numFmtId="44" fontId="2" fillId="3" borderId="33" xfId="0" applyNumberFormat="1" applyFont="1" applyFill="1" applyBorder="1" applyAlignment="1" applyProtection="1">
      <alignment horizontal="center" vertical="center"/>
    </xf>
    <xf numFmtId="44" fontId="2" fillId="0" borderId="25" xfId="0" applyNumberFormat="1" applyFont="1" applyBorder="1" applyAlignment="1" applyProtection="1">
      <alignment horizontal="center" vertical="center"/>
    </xf>
    <xf numFmtId="44" fontId="2" fillId="4" borderId="25" xfId="0" applyNumberFormat="1" applyFont="1" applyFill="1" applyBorder="1" applyAlignment="1" applyProtection="1">
      <alignment horizontal="center" vertical="center"/>
    </xf>
    <xf numFmtId="44" fontId="2" fillId="4" borderId="24" xfId="0" applyNumberFormat="1" applyFont="1" applyFill="1" applyBorder="1" applyAlignment="1" applyProtection="1">
      <alignment horizontal="center" vertical="center"/>
    </xf>
    <xf numFmtId="44" fontId="2" fillId="0" borderId="24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38" xfId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44" fontId="1" fillId="0" borderId="41" xfId="0" applyNumberFormat="1" applyFont="1" applyBorder="1" applyAlignment="1" applyProtection="1">
      <alignment horizontal="center" vertical="center"/>
    </xf>
    <xf numFmtId="44" fontId="1" fillId="0" borderId="30" xfId="0" applyNumberFormat="1" applyFont="1" applyBorder="1" applyAlignment="1" applyProtection="1">
      <alignment horizontal="center" vertical="center"/>
    </xf>
    <xf numFmtId="44" fontId="1" fillId="0" borderId="29" xfId="0" applyNumberFormat="1" applyFont="1" applyBorder="1" applyAlignment="1" applyProtection="1">
      <alignment horizontal="center" vertical="center"/>
    </xf>
    <xf numFmtId="44" fontId="1" fillId="0" borderId="29" xfId="0" applyNumberFormat="1" applyFont="1" applyBorder="1" applyAlignment="1" applyProtection="1">
      <alignment horizontal="center" vertical="center" wrapText="1"/>
    </xf>
    <xf numFmtId="44" fontId="1" fillId="0" borderId="42" xfId="0" applyNumberFormat="1" applyFont="1" applyBorder="1" applyAlignment="1" applyProtection="1">
      <alignment horizontal="center" vertical="center" wrapText="1"/>
    </xf>
    <xf numFmtId="44" fontId="1" fillId="0" borderId="30" xfId="0" applyNumberFormat="1" applyFont="1" applyBorder="1" applyAlignment="1" applyProtection="1">
      <alignment horizontal="center" vertical="center" wrapText="1"/>
    </xf>
    <xf numFmtId="44" fontId="1" fillId="0" borderId="23" xfId="0" applyNumberFormat="1" applyFont="1" applyBorder="1" applyAlignment="1" applyProtection="1">
      <alignment horizontal="right" vertical="center"/>
    </xf>
    <xf numFmtId="44" fontId="1" fillId="0" borderId="30" xfId="0" applyNumberFormat="1" applyFont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2" fillId="5" borderId="27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8D16B74A-98A0-49D5-A15C-B03C4B24FD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1179-60C1-4C3A-AD85-AAC5538F6E98}">
  <sheetPr>
    <pageSetUpPr fitToPage="1"/>
  </sheetPr>
  <dimension ref="B2:AW149"/>
  <sheetViews>
    <sheetView tabSelected="1" zoomScale="80" zoomScaleNormal="80" workbookViewId="0">
      <pane ySplit="8" topLeftCell="A9" activePane="bottomLeft" state="frozen"/>
      <selection pane="bottomLeft" activeCell="S16" sqref="S16"/>
    </sheetView>
  </sheetViews>
  <sheetFormatPr defaultColWidth="9.1796875" defaultRowHeight="14.5" x14ac:dyDescent="0.35"/>
  <cols>
    <col min="1" max="1" width="4" style="15" customWidth="1"/>
    <col min="2" max="2" width="7.453125" style="15" customWidth="1"/>
    <col min="3" max="3" width="9" style="15" customWidth="1"/>
    <col min="4" max="4" width="12.26953125" style="15" customWidth="1"/>
    <col min="5" max="5" width="10" style="15" customWidth="1"/>
    <col min="6" max="6" width="15.54296875" style="15" customWidth="1"/>
    <col min="7" max="7" width="18.1796875" style="15" customWidth="1"/>
    <col min="8" max="8" width="9.1796875" style="15"/>
    <col min="9" max="9" width="1.81640625" style="15" customWidth="1"/>
    <col min="10" max="10" width="10.81640625" style="15" customWidth="1"/>
    <col min="11" max="11" width="9.1796875" style="15"/>
    <col min="12" max="12" width="7" style="15" customWidth="1"/>
    <col min="13" max="13" width="21.54296875" style="15" bestFit="1" customWidth="1"/>
    <col min="14" max="14" width="1.81640625" style="15" customWidth="1"/>
    <col min="15" max="15" width="14.26953125" style="15" customWidth="1"/>
    <col min="16" max="16" width="21.54296875" style="15" bestFit="1" customWidth="1"/>
    <col min="17" max="18" width="9.1796875" style="15"/>
    <col min="19" max="19" width="21.54296875" style="15" bestFit="1" customWidth="1"/>
    <col min="20" max="21" width="0" style="15" hidden="1" customWidth="1"/>
    <col min="22" max="22" width="21.54296875" style="15" hidden="1" customWidth="1"/>
    <col min="23" max="24" width="9.1796875" style="15"/>
    <col min="25" max="25" width="21.54296875" style="15" bestFit="1" customWidth="1"/>
    <col min="26" max="27" width="9.1796875" style="15"/>
    <col min="28" max="28" width="21.54296875" style="15" bestFit="1" customWidth="1"/>
    <col min="29" max="30" width="9.1796875" style="15"/>
    <col min="31" max="31" width="21.54296875" style="15" bestFit="1" customWidth="1"/>
    <col min="32" max="33" width="9.1796875" style="15"/>
    <col min="34" max="34" width="21.54296875" style="15" bestFit="1" customWidth="1"/>
    <col min="35" max="36" width="0" style="15" hidden="1" customWidth="1"/>
    <col min="37" max="37" width="21.54296875" style="15" hidden="1" customWidth="1"/>
    <col min="38" max="39" width="9.1796875" style="15"/>
    <col min="40" max="40" width="21.54296875" style="15" bestFit="1" customWidth="1"/>
    <col min="41" max="42" width="0" style="15" hidden="1" customWidth="1"/>
    <col min="43" max="43" width="21.54296875" style="15" hidden="1" customWidth="1"/>
    <col min="44" max="45" width="9.1796875" style="15"/>
    <col min="46" max="46" width="21.54296875" style="15" bestFit="1" customWidth="1"/>
    <col min="47" max="48" width="9.1796875" style="15"/>
    <col min="49" max="49" width="21.54296875" style="15" bestFit="1" customWidth="1"/>
    <col min="50" max="16384" width="9.1796875" style="15"/>
  </cols>
  <sheetData>
    <row r="2" spans="2:49" ht="14.5" hidden="1" customHeight="1" x14ac:dyDescent="0.35">
      <c r="B2" s="1"/>
      <c r="C2" s="2"/>
      <c r="D2" s="2"/>
      <c r="E2" s="2"/>
      <c r="F2" s="2"/>
      <c r="G2" s="2"/>
      <c r="H2" s="2"/>
      <c r="I2" s="2"/>
      <c r="J2" s="2"/>
      <c r="K2" s="3" t="s">
        <v>54</v>
      </c>
      <c r="L2" s="4"/>
      <c r="M2" s="5"/>
      <c r="N2" s="3" t="s">
        <v>55</v>
      </c>
      <c r="O2" s="4"/>
      <c r="P2" s="5"/>
      <c r="Q2" s="3" t="s">
        <v>56</v>
      </c>
      <c r="R2" s="4"/>
      <c r="S2" s="4"/>
      <c r="T2" s="6" t="s">
        <v>57</v>
      </c>
      <c r="U2" s="7"/>
      <c r="V2" s="8"/>
      <c r="W2" s="3" t="s">
        <v>58</v>
      </c>
      <c r="X2" s="4"/>
      <c r="Y2" s="5"/>
      <c r="Z2" s="6" t="s">
        <v>59</v>
      </c>
      <c r="AA2" s="7"/>
      <c r="AB2" s="8"/>
      <c r="AC2" s="9" t="s">
        <v>60</v>
      </c>
      <c r="AD2" s="10"/>
      <c r="AE2" s="11"/>
      <c r="AF2" s="12" t="s">
        <v>61</v>
      </c>
      <c r="AG2" s="13"/>
      <c r="AH2" s="14"/>
      <c r="AI2" s="6" t="s">
        <v>62</v>
      </c>
      <c r="AJ2" s="7"/>
      <c r="AK2" s="8"/>
      <c r="AL2" s="3" t="s">
        <v>63</v>
      </c>
      <c r="AM2" s="4"/>
      <c r="AN2" s="5"/>
      <c r="AO2" s="12" t="s">
        <v>64</v>
      </c>
      <c r="AP2" s="13"/>
      <c r="AQ2" s="14"/>
      <c r="AR2" s="3" t="s">
        <v>65</v>
      </c>
      <c r="AS2" s="4"/>
      <c r="AT2" s="5"/>
      <c r="AU2" s="3" t="s">
        <v>66</v>
      </c>
      <c r="AV2" s="4"/>
      <c r="AW2" s="5"/>
    </row>
    <row r="3" spans="2:49" hidden="1" x14ac:dyDescent="0.35">
      <c r="B3" s="16"/>
      <c r="C3" s="17"/>
      <c r="D3" s="17"/>
      <c r="E3" s="17"/>
      <c r="F3" s="17"/>
      <c r="G3" s="17"/>
      <c r="H3" s="17"/>
      <c r="I3" s="17"/>
      <c r="J3" s="18"/>
      <c r="K3" s="19"/>
      <c r="L3" s="20"/>
      <c r="M3" s="21"/>
      <c r="N3" s="19"/>
      <c r="O3" s="20"/>
      <c r="P3" s="21"/>
      <c r="Q3" s="19"/>
      <c r="R3" s="20"/>
      <c r="S3" s="20"/>
      <c r="T3" s="22"/>
      <c r="U3" s="23"/>
      <c r="V3" s="24"/>
      <c r="W3" s="19"/>
      <c r="X3" s="20"/>
      <c r="Y3" s="21"/>
      <c r="Z3" s="22"/>
      <c r="AA3" s="23"/>
      <c r="AB3" s="24"/>
      <c r="AC3" s="25"/>
      <c r="AD3" s="26"/>
      <c r="AE3" s="27"/>
      <c r="AF3" s="28"/>
      <c r="AG3" s="29"/>
      <c r="AH3" s="30"/>
      <c r="AI3" s="22"/>
      <c r="AJ3" s="23"/>
      <c r="AK3" s="24"/>
      <c r="AL3" s="19"/>
      <c r="AM3" s="20"/>
      <c r="AN3" s="21"/>
      <c r="AO3" s="28"/>
      <c r="AP3" s="29"/>
      <c r="AQ3" s="30"/>
      <c r="AR3" s="19"/>
      <c r="AS3" s="20"/>
      <c r="AT3" s="21"/>
      <c r="AU3" s="19"/>
      <c r="AV3" s="20"/>
      <c r="AW3" s="21"/>
    </row>
    <row r="4" spans="2:49" x14ac:dyDescent="0.35">
      <c r="B4" s="16" t="s">
        <v>53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1"/>
      <c r="N4" s="19"/>
      <c r="O4" s="20"/>
      <c r="P4" s="21"/>
      <c r="Q4" s="19"/>
      <c r="R4" s="20"/>
      <c r="S4" s="20"/>
      <c r="T4" s="22"/>
      <c r="U4" s="23"/>
      <c r="V4" s="24"/>
      <c r="W4" s="19"/>
      <c r="X4" s="20"/>
      <c r="Y4" s="21"/>
      <c r="Z4" s="22"/>
      <c r="AA4" s="23"/>
      <c r="AB4" s="24"/>
      <c r="AC4" s="25"/>
      <c r="AD4" s="26"/>
      <c r="AE4" s="27"/>
      <c r="AF4" s="28"/>
      <c r="AG4" s="29"/>
      <c r="AH4" s="30"/>
      <c r="AI4" s="22"/>
      <c r="AJ4" s="23"/>
      <c r="AK4" s="24"/>
      <c r="AL4" s="19"/>
      <c r="AM4" s="20"/>
      <c r="AN4" s="21"/>
      <c r="AO4" s="28"/>
      <c r="AP4" s="29"/>
      <c r="AQ4" s="30"/>
      <c r="AR4" s="19"/>
      <c r="AS4" s="20"/>
      <c r="AT4" s="21"/>
      <c r="AU4" s="19"/>
      <c r="AV4" s="20"/>
      <c r="AW4" s="21"/>
    </row>
    <row r="5" spans="2:49" ht="15" thickBot="1" x14ac:dyDescent="0.4">
      <c r="B5" s="31" t="s">
        <v>3</v>
      </c>
      <c r="C5" s="32"/>
      <c r="D5" s="32"/>
      <c r="E5" s="32"/>
      <c r="F5" s="32"/>
      <c r="G5" s="32"/>
      <c r="H5" s="32"/>
      <c r="I5" s="32"/>
      <c r="J5" s="33"/>
      <c r="K5" s="34"/>
      <c r="L5" s="35"/>
      <c r="M5" s="36"/>
      <c r="N5" s="34"/>
      <c r="O5" s="35"/>
      <c r="P5" s="36"/>
      <c r="Q5" s="34"/>
      <c r="R5" s="35"/>
      <c r="S5" s="35"/>
      <c r="T5" s="37"/>
      <c r="U5" s="38"/>
      <c r="V5" s="39"/>
      <c r="W5" s="34"/>
      <c r="X5" s="35"/>
      <c r="Y5" s="36"/>
      <c r="Z5" s="37"/>
      <c r="AA5" s="38"/>
      <c r="AB5" s="39"/>
      <c r="AC5" s="40"/>
      <c r="AD5" s="41"/>
      <c r="AE5" s="42"/>
      <c r="AF5" s="43"/>
      <c r="AG5" s="44"/>
      <c r="AH5" s="45"/>
      <c r="AI5" s="37"/>
      <c r="AJ5" s="38"/>
      <c r="AK5" s="39"/>
      <c r="AL5" s="34"/>
      <c r="AM5" s="35"/>
      <c r="AN5" s="36"/>
      <c r="AO5" s="43"/>
      <c r="AP5" s="44"/>
      <c r="AQ5" s="45"/>
      <c r="AR5" s="34"/>
      <c r="AS5" s="35"/>
      <c r="AT5" s="36"/>
      <c r="AU5" s="34"/>
      <c r="AV5" s="35"/>
      <c r="AW5" s="36"/>
    </row>
    <row r="6" spans="2:49" ht="9.75" customHeight="1" thickBot="1" x14ac:dyDescent="0.4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6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8"/>
      <c r="AL6" s="46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8"/>
    </row>
    <row r="7" spans="2:49" ht="14.5" customHeight="1" x14ac:dyDescent="0.35">
      <c r="B7" s="49" t="s">
        <v>4</v>
      </c>
      <c r="C7" s="50"/>
      <c r="D7" s="51" t="s">
        <v>5</v>
      </c>
      <c r="E7" s="52"/>
      <c r="F7" s="53" t="s">
        <v>6</v>
      </c>
      <c r="G7" s="54" t="s">
        <v>52</v>
      </c>
      <c r="H7" s="49" t="s">
        <v>7</v>
      </c>
      <c r="I7" s="50"/>
      <c r="J7" s="55" t="s">
        <v>2</v>
      </c>
      <c r="K7" s="56" t="s">
        <v>1</v>
      </c>
      <c r="L7" s="57"/>
      <c r="M7" s="58" t="s">
        <v>8</v>
      </c>
      <c r="N7" s="56" t="s">
        <v>1</v>
      </c>
      <c r="O7" s="57"/>
      <c r="P7" s="58" t="s">
        <v>8</v>
      </c>
      <c r="Q7" s="56" t="s">
        <v>1</v>
      </c>
      <c r="R7" s="57"/>
      <c r="S7" s="58" t="s">
        <v>8</v>
      </c>
      <c r="T7" s="56" t="s">
        <v>1</v>
      </c>
      <c r="U7" s="57"/>
      <c r="V7" s="58" t="s">
        <v>8</v>
      </c>
      <c r="W7" s="56" t="s">
        <v>1</v>
      </c>
      <c r="X7" s="57"/>
      <c r="Y7" s="58" t="s">
        <v>8</v>
      </c>
      <c r="Z7" s="56" t="s">
        <v>1</v>
      </c>
      <c r="AA7" s="57"/>
      <c r="AB7" s="58" t="s">
        <v>8</v>
      </c>
      <c r="AC7" s="56" t="s">
        <v>1</v>
      </c>
      <c r="AD7" s="57"/>
      <c r="AE7" s="58" t="s">
        <v>8</v>
      </c>
      <c r="AF7" s="56" t="s">
        <v>1</v>
      </c>
      <c r="AG7" s="57"/>
      <c r="AH7" s="58" t="s">
        <v>8</v>
      </c>
      <c r="AI7" s="56" t="s">
        <v>1</v>
      </c>
      <c r="AJ7" s="57"/>
      <c r="AK7" s="58" t="s">
        <v>8</v>
      </c>
      <c r="AL7" s="56" t="s">
        <v>1</v>
      </c>
      <c r="AM7" s="57"/>
      <c r="AN7" s="58" t="s">
        <v>8</v>
      </c>
      <c r="AO7" s="56" t="s">
        <v>1</v>
      </c>
      <c r="AP7" s="57"/>
      <c r="AQ7" s="58" t="s">
        <v>8</v>
      </c>
      <c r="AR7" s="56" t="s">
        <v>1</v>
      </c>
      <c r="AS7" s="57"/>
      <c r="AT7" s="58" t="s">
        <v>8</v>
      </c>
      <c r="AU7" s="56" t="s">
        <v>1</v>
      </c>
      <c r="AV7" s="57"/>
      <c r="AW7" s="58" t="s">
        <v>8</v>
      </c>
    </row>
    <row r="8" spans="2:49" ht="15" thickBot="1" x14ac:dyDescent="0.4">
      <c r="B8" s="59"/>
      <c r="C8" s="60"/>
      <c r="D8" s="61"/>
      <c r="E8" s="62"/>
      <c r="F8" s="63"/>
      <c r="G8" s="64"/>
      <c r="H8" s="59"/>
      <c r="I8" s="60"/>
      <c r="J8" s="65"/>
      <c r="K8" s="66"/>
      <c r="L8" s="67"/>
      <c r="M8" s="68"/>
      <c r="N8" s="66"/>
      <c r="O8" s="67"/>
      <c r="P8" s="68"/>
      <c r="Q8" s="66"/>
      <c r="R8" s="67"/>
      <c r="S8" s="68"/>
      <c r="T8" s="66"/>
      <c r="U8" s="67"/>
      <c r="V8" s="68"/>
      <c r="W8" s="66"/>
      <c r="X8" s="67"/>
      <c r="Y8" s="68"/>
      <c r="Z8" s="66"/>
      <c r="AA8" s="67"/>
      <c r="AB8" s="68"/>
      <c r="AC8" s="66"/>
      <c r="AD8" s="67"/>
      <c r="AE8" s="68"/>
      <c r="AF8" s="66"/>
      <c r="AG8" s="67"/>
      <c r="AH8" s="68"/>
      <c r="AI8" s="66"/>
      <c r="AJ8" s="67"/>
      <c r="AK8" s="68"/>
      <c r="AL8" s="66"/>
      <c r="AM8" s="67"/>
      <c r="AN8" s="68"/>
      <c r="AO8" s="66"/>
      <c r="AP8" s="67"/>
      <c r="AQ8" s="68"/>
      <c r="AR8" s="66"/>
      <c r="AS8" s="67"/>
      <c r="AT8" s="68"/>
      <c r="AU8" s="66"/>
      <c r="AV8" s="67"/>
      <c r="AW8" s="68"/>
    </row>
    <row r="9" spans="2:49" ht="15" customHeight="1" x14ac:dyDescent="0.35">
      <c r="B9" s="69" t="s">
        <v>15</v>
      </c>
      <c r="C9" s="70"/>
      <c r="D9" s="71" t="s">
        <v>42</v>
      </c>
      <c r="E9" s="71"/>
      <c r="F9" s="71" t="s">
        <v>17</v>
      </c>
      <c r="G9" s="72" t="s">
        <v>14</v>
      </c>
      <c r="H9" s="73">
        <v>42</v>
      </c>
      <c r="I9" s="73"/>
      <c r="J9" s="74" t="s">
        <v>0</v>
      </c>
      <c r="K9" s="75">
        <v>395</v>
      </c>
      <c r="L9" s="76"/>
      <c r="M9" s="77">
        <f t="shared" ref="M9:M15" si="0">H9*K9</f>
        <v>16590</v>
      </c>
      <c r="N9" s="75">
        <v>398</v>
      </c>
      <c r="O9" s="76"/>
      <c r="P9" s="77">
        <f>(H9*N9)</f>
        <v>16716</v>
      </c>
      <c r="Q9" s="78">
        <v>369</v>
      </c>
      <c r="R9" s="79"/>
      <c r="S9" s="80">
        <f t="shared" ref="S9:S15" si="1">H9*Q9</f>
        <v>15498</v>
      </c>
      <c r="T9" s="75">
        <v>185</v>
      </c>
      <c r="U9" s="76"/>
      <c r="V9" s="80">
        <f t="shared" ref="V9:V15" si="2">H9*T9</f>
        <v>7770</v>
      </c>
      <c r="W9" s="75">
        <v>400</v>
      </c>
      <c r="X9" s="76"/>
      <c r="Y9" s="77">
        <f t="shared" ref="Y9:Y15" si="3">H9*W9</f>
        <v>16800</v>
      </c>
      <c r="Z9" s="75">
        <v>175</v>
      </c>
      <c r="AA9" s="76"/>
      <c r="AB9" s="77">
        <f t="shared" ref="AB9:AB15" si="4">H9*Z9</f>
        <v>7350</v>
      </c>
      <c r="AC9" s="75">
        <v>300</v>
      </c>
      <c r="AD9" s="76"/>
      <c r="AE9" s="77">
        <f t="shared" ref="AE9:AE15" si="5">H9*AC9</f>
        <v>12600</v>
      </c>
      <c r="AF9" s="75">
        <v>185</v>
      </c>
      <c r="AG9" s="76"/>
      <c r="AH9" s="77">
        <f t="shared" ref="AH9:AH15" si="6">H9*AF9</f>
        <v>7770</v>
      </c>
      <c r="AI9" s="75">
        <v>95</v>
      </c>
      <c r="AJ9" s="76"/>
      <c r="AK9" s="77">
        <f t="shared" ref="AK9:AK15" si="7">H9*AI9</f>
        <v>3990</v>
      </c>
      <c r="AL9" s="75">
        <v>355</v>
      </c>
      <c r="AM9" s="76"/>
      <c r="AN9" s="77">
        <f t="shared" ref="AN9:AN15" si="8">H9*AL9</f>
        <v>14910</v>
      </c>
      <c r="AO9" s="75">
        <v>99</v>
      </c>
      <c r="AP9" s="76"/>
      <c r="AQ9" s="77">
        <f t="shared" ref="AQ9:AQ15" si="9">H9*AO9</f>
        <v>4158</v>
      </c>
      <c r="AR9" s="75">
        <v>280</v>
      </c>
      <c r="AS9" s="76"/>
      <c r="AT9" s="77">
        <f t="shared" ref="AT9:AT15" si="10">H9*AR9</f>
        <v>11760</v>
      </c>
      <c r="AU9" s="75">
        <v>0</v>
      </c>
      <c r="AV9" s="76"/>
      <c r="AW9" s="77">
        <f t="shared" ref="AW9:AW15" si="11">AR9*AU9</f>
        <v>0</v>
      </c>
    </row>
    <row r="10" spans="2:49" x14ac:dyDescent="0.35">
      <c r="B10" s="81"/>
      <c r="C10" s="82"/>
      <c r="D10" s="83"/>
      <c r="E10" s="83"/>
      <c r="F10" s="84"/>
      <c r="G10" s="85" t="s">
        <v>13</v>
      </c>
      <c r="H10" s="86">
        <v>114</v>
      </c>
      <c r="I10" s="86"/>
      <c r="J10" s="87" t="s">
        <v>0</v>
      </c>
      <c r="K10" s="88">
        <v>315</v>
      </c>
      <c r="L10" s="89"/>
      <c r="M10" s="90">
        <f t="shared" si="0"/>
        <v>35910</v>
      </c>
      <c r="N10" s="88">
        <v>318</v>
      </c>
      <c r="O10" s="89"/>
      <c r="P10" s="90">
        <f t="shared" ref="P10:P15" si="12">H10*N10</f>
        <v>36252</v>
      </c>
      <c r="Q10" s="91">
        <v>290</v>
      </c>
      <c r="R10" s="92"/>
      <c r="S10" s="93">
        <f t="shared" si="1"/>
        <v>33060</v>
      </c>
      <c r="T10" s="88">
        <v>190</v>
      </c>
      <c r="U10" s="89"/>
      <c r="V10" s="93">
        <f t="shared" si="2"/>
        <v>21660</v>
      </c>
      <c r="W10" s="88">
        <v>400</v>
      </c>
      <c r="X10" s="89"/>
      <c r="Y10" s="90">
        <f t="shared" si="3"/>
        <v>45600</v>
      </c>
      <c r="Z10" s="88">
        <v>188</v>
      </c>
      <c r="AA10" s="89"/>
      <c r="AB10" s="90">
        <f t="shared" si="4"/>
        <v>21432</v>
      </c>
      <c r="AC10" s="88">
        <v>300</v>
      </c>
      <c r="AD10" s="89"/>
      <c r="AE10" s="90">
        <f t="shared" si="5"/>
        <v>34200</v>
      </c>
      <c r="AF10" s="88">
        <v>198</v>
      </c>
      <c r="AG10" s="89"/>
      <c r="AH10" s="90">
        <f t="shared" si="6"/>
        <v>22572</v>
      </c>
      <c r="AI10" s="88">
        <v>129</v>
      </c>
      <c r="AJ10" s="89"/>
      <c r="AK10" s="90">
        <f t="shared" si="7"/>
        <v>14706</v>
      </c>
      <c r="AL10" s="88">
        <v>335</v>
      </c>
      <c r="AM10" s="89"/>
      <c r="AN10" s="90">
        <f t="shared" si="8"/>
        <v>38190</v>
      </c>
      <c r="AO10" s="88">
        <v>135</v>
      </c>
      <c r="AP10" s="89"/>
      <c r="AQ10" s="90">
        <f t="shared" si="9"/>
        <v>15390</v>
      </c>
      <c r="AR10" s="88">
        <v>280</v>
      </c>
      <c r="AS10" s="89"/>
      <c r="AT10" s="90">
        <f t="shared" si="10"/>
        <v>31920</v>
      </c>
      <c r="AU10" s="88">
        <v>0</v>
      </c>
      <c r="AV10" s="89"/>
      <c r="AW10" s="90">
        <f t="shared" si="11"/>
        <v>0</v>
      </c>
    </row>
    <row r="11" spans="2:49" x14ac:dyDescent="0.35">
      <c r="B11" s="81"/>
      <c r="C11" s="82"/>
      <c r="D11" s="83"/>
      <c r="E11" s="83"/>
      <c r="F11" s="84"/>
      <c r="G11" s="85" t="s">
        <v>12</v>
      </c>
      <c r="H11" s="86">
        <v>180</v>
      </c>
      <c r="I11" s="86"/>
      <c r="J11" s="87" t="s">
        <v>0</v>
      </c>
      <c r="K11" s="88">
        <v>235</v>
      </c>
      <c r="L11" s="89"/>
      <c r="M11" s="90">
        <f t="shared" si="0"/>
        <v>42300</v>
      </c>
      <c r="N11" s="88">
        <v>248</v>
      </c>
      <c r="O11" s="89"/>
      <c r="P11" s="90">
        <f t="shared" si="12"/>
        <v>44640</v>
      </c>
      <c r="Q11" s="91">
        <v>248</v>
      </c>
      <c r="R11" s="92"/>
      <c r="S11" s="93">
        <f t="shared" si="1"/>
        <v>44640</v>
      </c>
      <c r="T11" s="88">
        <v>194</v>
      </c>
      <c r="U11" s="89"/>
      <c r="V11" s="93">
        <f t="shared" si="2"/>
        <v>34920</v>
      </c>
      <c r="W11" s="88">
        <v>205</v>
      </c>
      <c r="X11" s="89"/>
      <c r="Y11" s="90">
        <f t="shared" si="3"/>
        <v>36900</v>
      </c>
      <c r="Z11" s="88">
        <v>235</v>
      </c>
      <c r="AA11" s="89"/>
      <c r="AB11" s="90">
        <f t="shared" si="4"/>
        <v>42300</v>
      </c>
      <c r="AC11" s="88">
        <v>300</v>
      </c>
      <c r="AD11" s="89"/>
      <c r="AE11" s="90">
        <f t="shared" si="5"/>
        <v>54000</v>
      </c>
      <c r="AF11" s="88">
        <v>215</v>
      </c>
      <c r="AG11" s="89"/>
      <c r="AH11" s="90">
        <f t="shared" si="6"/>
        <v>38700</v>
      </c>
      <c r="AI11" s="88">
        <v>185</v>
      </c>
      <c r="AJ11" s="89"/>
      <c r="AK11" s="90">
        <f t="shared" si="7"/>
        <v>33300</v>
      </c>
      <c r="AL11" s="88">
        <v>285</v>
      </c>
      <c r="AM11" s="89"/>
      <c r="AN11" s="90">
        <f t="shared" si="8"/>
        <v>51300</v>
      </c>
      <c r="AO11" s="88">
        <v>190</v>
      </c>
      <c r="AP11" s="89"/>
      <c r="AQ11" s="90">
        <f t="shared" si="9"/>
        <v>34200</v>
      </c>
      <c r="AR11" s="88">
        <v>280</v>
      </c>
      <c r="AS11" s="89"/>
      <c r="AT11" s="90">
        <f t="shared" si="10"/>
        <v>50400</v>
      </c>
      <c r="AU11" s="88">
        <v>0</v>
      </c>
      <c r="AV11" s="89"/>
      <c r="AW11" s="90">
        <f t="shared" si="11"/>
        <v>0</v>
      </c>
    </row>
    <row r="12" spans="2:49" x14ac:dyDescent="0.35">
      <c r="B12" s="81"/>
      <c r="C12" s="82"/>
      <c r="D12" s="83"/>
      <c r="E12" s="83"/>
      <c r="F12" s="84"/>
      <c r="G12" s="85" t="s">
        <v>11</v>
      </c>
      <c r="H12" s="94">
        <v>99</v>
      </c>
      <c r="I12" s="94"/>
      <c r="J12" s="87" t="s">
        <v>0</v>
      </c>
      <c r="K12" s="88">
        <v>175</v>
      </c>
      <c r="L12" s="89"/>
      <c r="M12" s="90">
        <f t="shared" si="0"/>
        <v>17325</v>
      </c>
      <c r="N12" s="88">
        <v>178</v>
      </c>
      <c r="O12" s="89"/>
      <c r="P12" s="90">
        <f t="shared" si="12"/>
        <v>17622</v>
      </c>
      <c r="Q12" s="91">
        <v>134</v>
      </c>
      <c r="R12" s="92"/>
      <c r="S12" s="93">
        <f t="shared" si="1"/>
        <v>13266</v>
      </c>
      <c r="T12" s="88">
        <v>200</v>
      </c>
      <c r="U12" s="89"/>
      <c r="V12" s="93">
        <f t="shared" si="2"/>
        <v>19800</v>
      </c>
      <c r="W12" s="88">
        <v>135</v>
      </c>
      <c r="X12" s="89"/>
      <c r="Y12" s="90">
        <f t="shared" si="3"/>
        <v>13365</v>
      </c>
      <c r="Z12" s="88">
        <v>325</v>
      </c>
      <c r="AA12" s="89"/>
      <c r="AB12" s="90">
        <f t="shared" si="4"/>
        <v>32175</v>
      </c>
      <c r="AC12" s="88">
        <v>300</v>
      </c>
      <c r="AD12" s="89"/>
      <c r="AE12" s="90">
        <f t="shared" si="5"/>
        <v>29700</v>
      </c>
      <c r="AF12" s="88">
        <v>265</v>
      </c>
      <c r="AG12" s="89"/>
      <c r="AH12" s="90">
        <f t="shared" si="6"/>
        <v>26235</v>
      </c>
      <c r="AI12" s="88">
        <v>230</v>
      </c>
      <c r="AJ12" s="89"/>
      <c r="AK12" s="90">
        <f t="shared" si="7"/>
        <v>22770</v>
      </c>
      <c r="AL12" s="88">
        <v>200</v>
      </c>
      <c r="AM12" s="89"/>
      <c r="AN12" s="90">
        <f t="shared" si="8"/>
        <v>19800</v>
      </c>
      <c r="AO12" s="88">
        <v>235</v>
      </c>
      <c r="AP12" s="89"/>
      <c r="AQ12" s="90">
        <f t="shared" si="9"/>
        <v>23265</v>
      </c>
      <c r="AR12" s="88">
        <v>280</v>
      </c>
      <c r="AS12" s="89"/>
      <c r="AT12" s="90">
        <f t="shared" si="10"/>
        <v>27720</v>
      </c>
      <c r="AU12" s="88">
        <v>0</v>
      </c>
      <c r="AV12" s="89"/>
      <c r="AW12" s="90">
        <f t="shared" si="11"/>
        <v>0</v>
      </c>
    </row>
    <row r="13" spans="2:49" ht="18.75" customHeight="1" x14ac:dyDescent="0.35">
      <c r="B13" s="81"/>
      <c r="C13" s="82"/>
      <c r="D13" s="95" t="s">
        <v>43</v>
      </c>
      <c r="E13" s="95"/>
      <c r="F13" s="84"/>
      <c r="G13" s="85" t="s">
        <v>10</v>
      </c>
      <c r="H13" s="94">
        <v>85</v>
      </c>
      <c r="I13" s="96"/>
      <c r="J13" s="87" t="s">
        <v>0</v>
      </c>
      <c r="K13" s="88">
        <v>135</v>
      </c>
      <c r="L13" s="89"/>
      <c r="M13" s="90">
        <f t="shared" si="0"/>
        <v>11475</v>
      </c>
      <c r="N13" s="88">
        <v>128</v>
      </c>
      <c r="O13" s="89"/>
      <c r="P13" s="90">
        <f t="shared" si="12"/>
        <v>10880</v>
      </c>
      <c r="Q13" s="91">
        <v>110</v>
      </c>
      <c r="R13" s="92"/>
      <c r="S13" s="93">
        <f t="shared" si="1"/>
        <v>9350</v>
      </c>
      <c r="T13" s="88">
        <v>230</v>
      </c>
      <c r="U13" s="89"/>
      <c r="V13" s="93">
        <f t="shared" si="2"/>
        <v>19550</v>
      </c>
      <c r="W13" s="88">
        <v>135</v>
      </c>
      <c r="X13" s="89"/>
      <c r="Y13" s="90">
        <f t="shared" si="3"/>
        <v>11475</v>
      </c>
      <c r="Z13" s="88">
        <v>395</v>
      </c>
      <c r="AA13" s="89"/>
      <c r="AB13" s="90">
        <f t="shared" si="4"/>
        <v>33575</v>
      </c>
      <c r="AC13" s="88">
        <v>300</v>
      </c>
      <c r="AD13" s="89"/>
      <c r="AE13" s="90">
        <f t="shared" si="5"/>
        <v>25500</v>
      </c>
      <c r="AF13" s="88">
        <v>275</v>
      </c>
      <c r="AG13" s="89"/>
      <c r="AH13" s="90">
        <f t="shared" si="6"/>
        <v>23375</v>
      </c>
      <c r="AI13" s="88">
        <v>320</v>
      </c>
      <c r="AJ13" s="89"/>
      <c r="AK13" s="90">
        <f t="shared" si="7"/>
        <v>27200</v>
      </c>
      <c r="AL13" s="88">
        <v>159</v>
      </c>
      <c r="AM13" s="89"/>
      <c r="AN13" s="90">
        <f t="shared" si="8"/>
        <v>13515</v>
      </c>
      <c r="AO13" s="88">
        <v>325</v>
      </c>
      <c r="AP13" s="89"/>
      <c r="AQ13" s="90">
        <f t="shared" si="9"/>
        <v>27625</v>
      </c>
      <c r="AR13" s="88">
        <v>280</v>
      </c>
      <c r="AS13" s="89"/>
      <c r="AT13" s="90">
        <f t="shared" si="10"/>
        <v>23800</v>
      </c>
      <c r="AU13" s="88">
        <v>0</v>
      </c>
      <c r="AV13" s="89"/>
      <c r="AW13" s="90">
        <f t="shared" si="11"/>
        <v>0</v>
      </c>
    </row>
    <row r="14" spans="2:49" x14ac:dyDescent="0.35">
      <c r="B14" s="81"/>
      <c r="C14" s="82"/>
      <c r="D14" s="95"/>
      <c r="E14" s="95"/>
      <c r="F14" s="95" t="s">
        <v>16</v>
      </c>
      <c r="G14" s="85" t="s">
        <v>11</v>
      </c>
      <c r="H14" s="94">
        <v>89</v>
      </c>
      <c r="I14" s="96"/>
      <c r="J14" s="87" t="s">
        <v>0</v>
      </c>
      <c r="K14" s="88">
        <v>145</v>
      </c>
      <c r="L14" s="89"/>
      <c r="M14" s="90">
        <f t="shared" si="0"/>
        <v>12905</v>
      </c>
      <c r="N14" s="88">
        <v>138</v>
      </c>
      <c r="O14" s="89"/>
      <c r="P14" s="90">
        <f t="shared" si="12"/>
        <v>12282</v>
      </c>
      <c r="Q14" s="91">
        <v>134</v>
      </c>
      <c r="R14" s="92"/>
      <c r="S14" s="93">
        <f t="shared" si="1"/>
        <v>11926</v>
      </c>
      <c r="T14" s="88">
        <v>168</v>
      </c>
      <c r="U14" s="89"/>
      <c r="V14" s="93">
        <f t="shared" si="2"/>
        <v>14952</v>
      </c>
      <c r="W14" s="88">
        <v>135</v>
      </c>
      <c r="X14" s="89"/>
      <c r="Y14" s="90">
        <f t="shared" si="3"/>
        <v>12015</v>
      </c>
      <c r="Z14" s="88">
        <v>250</v>
      </c>
      <c r="AA14" s="89"/>
      <c r="AB14" s="90">
        <f t="shared" si="4"/>
        <v>22250</v>
      </c>
      <c r="AC14" s="88">
        <v>300</v>
      </c>
      <c r="AD14" s="89"/>
      <c r="AE14" s="90">
        <f t="shared" si="5"/>
        <v>26700</v>
      </c>
      <c r="AF14" s="88">
        <v>115</v>
      </c>
      <c r="AG14" s="89"/>
      <c r="AH14" s="90">
        <f t="shared" si="6"/>
        <v>10235</v>
      </c>
      <c r="AI14" s="88">
        <v>230</v>
      </c>
      <c r="AJ14" s="89"/>
      <c r="AK14" s="90">
        <f t="shared" si="7"/>
        <v>20470</v>
      </c>
      <c r="AL14" s="88">
        <v>159</v>
      </c>
      <c r="AM14" s="89"/>
      <c r="AN14" s="90">
        <f t="shared" si="8"/>
        <v>14151</v>
      </c>
      <c r="AO14" s="88">
        <v>235</v>
      </c>
      <c r="AP14" s="89"/>
      <c r="AQ14" s="90">
        <f t="shared" si="9"/>
        <v>20915</v>
      </c>
      <c r="AR14" s="88">
        <v>280</v>
      </c>
      <c r="AS14" s="89"/>
      <c r="AT14" s="90">
        <f t="shared" si="10"/>
        <v>24920</v>
      </c>
      <c r="AU14" s="88">
        <v>0</v>
      </c>
      <c r="AV14" s="89"/>
      <c r="AW14" s="90">
        <f t="shared" si="11"/>
        <v>0</v>
      </c>
    </row>
    <row r="15" spans="2:49" x14ac:dyDescent="0.35">
      <c r="B15" s="81"/>
      <c r="C15" s="82"/>
      <c r="D15" s="95"/>
      <c r="E15" s="95"/>
      <c r="F15" s="95"/>
      <c r="G15" s="85" t="s">
        <v>10</v>
      </c>
      <c r="H15" s="86">
        <v>44</v>
      </c>
      <c r="I15" s="86"/>
      <c r="J15" s="87" t="s">
        <v>0</v>
      </c>
      <c r="K15" s="88">
        <v>105</v>
      </c>
      <c r="L15" s="89"/>
      <c r="M15" s="90">
        <f t="shared" si="0"/>
        <v>4620</v>
      </c>
      <c r="N15" s="88">
        <v>98</v>
      </c>
      <c r="O15" s="89"/>
      <c r="P15" s="90">
        <f t="shared" si="12"/>
        <v>4312</v>
      </c>
      <c r="Q15" s="91">
        <v>110</v>
      </c>
      <c r="R15" s="92"/>
      <c r="S15" s="93">
        <f t="shared" si="1"/>
        <v>4840</v>
      </c>
      <c r="T15" s="88">
        <v>175</v>
      </c>
      <c r="U15" s="89"/>
      <c r="V15" s="93">
        <f t="shared" si="2"/>
        <v>7700</v>
      </c>
      <c r="W15" s="88">
        <v>135</v>
      </c>
      <c r="X15" s="89"/>
      <c r="Y15" s="90">
        <f t="shared" si="3"/>
        <v>5940</v>
      </c>
      <c r="Z15" s="88">
        <v>350</v>
      </c>
      <c r="AA15" s="89"/>
      <c r="AB15" s="90">
        <f t="shared" si="4"/>
        <v>15400</v>
      </c>
      <c r="AC15" s="88">
        <v>300</v>
      </c>
      <c r="AD15" s="89"/>
      <c r="AE15" s="90">
        <f t="shared" si="5"/>
        <v>13200</v>
      </c>
      <c r="AF15" s="88">
        <v>145</v>
      </c>
      <c r="AG15" s="89"/>
      <c r="AH15" s="90">
        <f t="shared" si="6"/>
        <v>6380</v>
      </c>
      <c r="AI15" s="88">
        <v>310</v>
      </c>
      <c r="AJ15" s="89"/>
      <c r="AK15" s="90">
        <f t="shared" si="7"/>
        <v>13640</v>
      </c>
      <c r="AL15" s="88">
        <v>104</v>
      </c>
      <c r="AM15" s="89"/>
      <c r="AN15" s="90">
        <f t="shared" si="8"/>
        <v>4576</v>
      </c>
      <c r="AO15" s="88">
        <v>215</v>
      </c>
      <c r="AP15" s="89"/>
      <c r="AQ15" s="90">
        <f t="shared" si="9"/>
        <v>9460</v>
      </c>
      <c r="AR15" s="88">
        <v>280</v>
      </c>
      <c r="AS15" s="89"/>
      <c r="AT15" s="90">
        <f t="shared" si="10"/>
        <v>12320</v>
      </c>
      <c r="AU15" s="88">
        <v>0</v>
      </c>
      <c r="AV15" s="89"/>
      <c r="AW15" s="90">
        <f t="shared" si="11"/>
        <v>0</v>
      </c>
    </row>
    <row r="16" spans="2:49" ht="28.5" customHeight="1" x14ac:dyDescent="0.35">
      <c r="B16" s="97"/>
      <c r="C16" s="98"/>
      <c r="D16" s="98"/>
      <c r="E16" s="98"/>
      <c r="F16" s="98"/>
      <c r="G16" s="98"/>
      <c r="H16" s="98"/>
      <c r="I16" s="98"/>
      <c r="J16" s="98"/>
      <c r="K16" s="99" t="s">
        <v>9</v>
      </c>
      <c r="L16" s="99"/>
      <c r="M16" s="100">
        <f>SUM(M9:M15)</f>
        <v>141125</v>
      </c>
      <c r="N16" s="99" t="s">
        <v>9</v>
      </c>
      <c r="O16" s="99"/>
      <c r="P16" s="100">
        <f>SUM(P9:P15)</f>
        <v>142704</v>
      </c>
      <c r="Q16" s="101" t="s">
        <v>9</v>
      </c>
      <c r="R16" s="101"/>
      <c r="S16" s="102">
        <f>SUM(S9:S15)</f>
        <v>132580</v>
      </c>
      <c r="T16" s="99" t="s">
        <v>9</v>
      </c>
      <c r="U16" s="99"/>
      <c r="V16" s="102">
        <f>SUM(V9:V15)</f>
        <v>126352</v>
      </c>
      <c r="W16" s="99" t="s">
        <v>9</v>
      </c>
      <c r="X16" s="99"/>
      <c r="Y16" s="100">
        <f>SUM(Y9:Y15)</f>
        <v>142095</v>
      </c>
      <c r="Z16" s="99" t="s">
        <v>9</v>
      </c>
      <c r="AA16" s="99"/>
      <c r="AB16" s="100">
        <f>SUM(AB9:AB15)</f>
        <v>174482</v>
      </c>
      <c r="AC16" s="99" t="s">
        <v>9</v>
      </c>
      <c r="AD16" s="99"/>
      <c r="AE16" s="100">
        <f>SUM(AE9:AE15)</f>
        <v>195900</v>
      </c>
      <c r="AF16" s="99" t="s">
        <v>9</v>
      </c>
      <c r="AG16" s="99"/>
      <c r="AH16" s="100">
        <f>SUM(AH9:AH15)</f>
        <v>135267</v>
      </c>
      <c r="AI16" s="99" t="s">
        <v>9</v>
      </c>
      <c r="AJ16" s="99"/>
      <c r="AK16" s="100">
        <f>SUM(AK9:AK15)</f>
        <v>136076</v>
      </c>
      <c r="AL16" s="99" t="s">
        <v>9</v>
      </c>
      <c r="AM16" s="99"/>
      <c r="AN16" s="100">
        <f t="shared" ref="AN16" si="13">SUM(AN9:AN15)</f>
        <v>156442</v>
      </c>
      <c r="AO16" s="99" t="s">
        <v>9</v>
      </c>
      <c r="AP16" s="99"/>
      <c r="AQ16" s="100">
        <f t="shared" ref="AQ16" si="14">SUM(AQ9:AQ15)</f>
        <v>135013</v>
      </c>
      <c r="AR16" s="99" t="s">
        <v>9</v>
      </c>
      <c r="AS16" s="99"/>
      <c r="AT16" s="100">
        <f>SUM(AT9:AT15)</f>
        <v>182840</v>
      </c>
      <c r="AU16" s="99" t="s">
        <v>9</v>
      </c>
      <c r="AV16" s="99"/>
      <c r="AW16" s="100">
        <f t="shared" ref="AW16" si="15">SUM(AW9:AW15)</f>
        <v>0</v>
      </c>
    </row>
    <row r="17" spans="2:49" ht="5.25" customHeight="1" x14ac:dyDescent="0.35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0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3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03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5"/>
    </row>
    <row r="18" spans="2:49" ht="16.5" customHeight="1" x14ac:dyDescent="0.35">
      <c r="B18" s="81" t="s">
        <v>45</v>
      </c>
      <c r="C18" s="82"/>
      <c r="D18" s="83" t="s">
        <v>46</v>
      </c>
      <c r="E18" s="83"/>
      <c r="F18" s="83" t="s">
        <v>21</v>
      </c>
      <c r="G18" s="85" t="s">
        <v>14</v>
      </c>
      <c r="H18" s="86">
        <v>163</v>
      </c>
      <c r="I18" s="86"/>
      <c r="J18" s="87" t="s">
        <v>0</v>
      </c>
      <c r="K18" s="88">
        <v>395</v>
      </c>
      <c r="L18" s="88"/>
      <c r="M18" s="90">
        <f>H18*K18</f>
        <v>64385</v>
      </c>
      <c r="N18" s="88">
        <v>398</v>
      </c>
      <c r="O18" s="88"/>
      <c r="P18" s="90">
        <f>H18*N18</f>
        <v>64874</v>
      </c>
      <c r="Q18" s="88">
        <v>0</v>
      </c>
      <c r="R18" s="88"/>
      <c r="S18" s="90">
        <f t="shared" ref="S18:S22" si="16">N18*Q18</f>
        <v>0</v>
      </c>
      <c r="T18" s="88">
        <v>175</v>
      </c>
      <c r="U18" s="88"/>
      <c r="V18" s="90">
        <f>H18*T18</f>
        <v>28525</v>
      </c>
      <c r="W18" s="91">
        <v>380</v>
      </c>
      <c r="X18" s="91"/>
      <c r="Y18" s="93">
        <f>H18*W18</f>
        <v>61940</v>
      </c>
      <c r="Z18" s="88">
        <v>175</v>
      </c>
      <c r="AA18" s="88"/>
      <c r="AB18" s="90">
        <f>H18*Z18</f>
        <v>28525</v>
      </c>
      <c r="AC18" s="88">
        <v>300</v>
      </c>
      <c r="AD18" s="88"/>
      <c r="AE18" s="90">
        <f>H18*AC18</f>
        <v>48900</v>
      </c>
      <c r="AF18" s="88">
        <v>165</v>
      </c>
      <c r="AG18" s="88"/>
      <c r="AH18" s="90">
        <f>H18*AF18</f>
        <v>26895</v>
      </c>
      <c r="AI18" s="88">
        <v>110</v>
      </c>
      <c r="AJ18" s="88"/>
      <c r="AK18" s="90">
        <f>H18*AI18</f>
        <v>17930</v>
      </c>
      <c r="AL18" s="88">
        <v>355</v>
      </c>
      <c r="AM18" s="88"/>
      <c r="AN18" s="90">
        <f>H18*AL18</f>
        <v>57865</v>
      </c>
      <c r="AO18" s="88">
        <v>107</v>
      </c>
      <c r="AP18" s="88"/>
      <c r="AQ18" s="93">
        <f>H18*AO18</f>
        <v>17441</v>
      </c>
      <c r="AR18" s="88">
        <v>280</v>
      </c>
      <c r="AS18" s="88"/>
      <c r="AT18" s="90">
        <f>H18*AR18</f>
        <v>45640</v>
      </c>
      <c r="AU18" s="88">
        <v>0</v>
      </c>
      <c r="AV18" s="88"/>
      <c r="AW18" s="90">
        <f t="shared" ref="AW18:AW22" si="17">AR18*AU18</f>
        <v>0</v>
      </c>
    </row>
    <row r="19" spans="2:49" ht="15.75" customHeight="1" x14ac:dyDescent="0.35">
      <c r="B19" s="81"/>
      <c r="C19" s="82"/>
      <c r="D19" s="83"/>
      <c r="E19" s="83"/>
      <c r="F19" s="83"/>
      <c r="G19" s="85" t="s">
        <v>13</v>
      </c>
      <c r="H19" s="86">
        <v>19</v>
      </c>
      <c r="I19" s="86"/>
      <c r="J19" s="87" t="s">
        <v>0</v>
      </c>
      <c r="K19" s="88">
        <v>315</v>
      </c>
      <c r="L19" s="88"/>
      <c r="M19" s="90">
        <f t="shared" ref="M19:M22" si="18">H19*K19</f>
        <v>5985</v>
      </c>
      <c r="N19" s="88">
        <v>318</v>
      </c>
      <c r="O19" s="88"/>
      <c r="P19" s="90">
        <f>H19*N19</f>
        <v>6042</v>
      </c>
      <c r="Q19" s="88">
        <v>0</v>
      </c>
      <c r="R19" s="88"/>
      <c r="S19" s="90">
        <f t="shared" si="16"/>
        <v>0</v>
      </c>
      <c r="T19" s="88">
        <v>180</v>
      </c>
      <c r="U19" s="88"/>
      <c r="V19" s="90">
        <f>H19*T19</f>
        <v>3420</v>
      </c>
      <c r="W19" s="91">
        <v>380</v>
      </c>
      <c r="X19" s="91"/>
      <c r="Y19" s="93">
        <f>H19*W19</f>
        <v>7220</v>
      </c>
      <c r="Z19" s="88">
        <v>188</v>
      </c>
      <c r="AA19" s="88"/>
      <c r="AB19" s="90">
        <f>H19*Z19</f>
        <v>3572</v>
      </c>
      <c r="AC19" s="88">
        <v>300</v>
      </c>
      <c r="AD19" s="88"/>
      <c r="AE19" s="90">
        <f>H19*AC19</f>
        <v>5700</v>
      </c>
      <c r="AF19" s="88">
        <v>175</v>
      </c>
      <c r="AG19" s="88"/>
      <c r="AH19" s="90">
        <f>H19*AF19</f>
        <v>3325</v>
      </c>
      <c r="AI19" s="88">
        <v>144</v>
      </c>
      <c r="AJ19" s="88"/>
      <c r="AK19" s="90">
        <f>H19*AI19</f>
        <v>2736</v>
      </c>
      <c r="AL19" s="88">
        <v>335</v>
      </c>
      <c r="AM19" s="88"/>
      <c r="AN19" s="90">
        <f>H19*AL19</f>
        <v>6365</v>
      </c>
      <c r="AO19" s="88">
        <v>140</v>
      </c>
      <c r="AP19" s="88"/>
      <c r="AQ19" s="93">
        <f>H19*AO19</f>
        <v>2660</v>
      </c>
      <c r="AR19" s="88">
        <v>280</v>
      </c>
      <c r="AS19" s="88"/>
      <c r="AT19" s="90">
        <f>H19*AR19</f>
        <v>5320</v>
      </c>
      <c r="AU19" s="88">
        <v>0</v>
      </c>
      <c r="AV19" s="88"/>
      <c r="AW19" s="90">
        <f t="shared" si="17"/>
        <v>0</v>
      </c>
    </row>
    <row r="20" spans="2:49" ht="16.5" customHeight="1" x14ac:dyDescent="0.35">
      <c r="B20" s="81"/>
      <c r="C20" s="82"/>
      <c r="D20" s="83" t="s">
        <v>47</v>
      </c>
      <c r="E20" s="83"/>
      <c r="F20" s="83"/>
      <c r="G20" s="85" t="s">
        <v>12</v>
      </c>
      <c r="H20" s="86">
        <v>147</v>
      </c>
      <c r="I20" s="86"/>
      <c r="J20" s="87" t="s">
        <v>0</v>
      </c>
      <c r="K20" s="88">
        <v>235</v>
      </c>
      <c r="L20" s="88"/>
      <c r="M20" s="90">
        <f t="shared" si="18"/>
        <v>34545</v>
      </c>
      <c r="N20" s="88">
        <v>238</v>
      </c>
      <c r="O20" s="88"/>
      <c r="P20" s="90">
        <f>H20*N20</f>
        <v>34986</v>
      </c>
      <c r="Q20" s="88">
        <v>0</v>
      </c>
      <c r="R20" s="88"/>
      <c r="S20" s="90">
        <f t="shared" si="16"/>
        <v>0</v>
      </c>
      <c r="T20" s="88">
        <v>188</v>
      </c>
      <c r="U20" s="88"/>
      <c r="V20" s="90">
        <f>H20*T20</f>
        <v>27636</v>
      </c>
      <c r="W20" s="91">
        <v>200</v>
      </c>
      <c r="X20" s="91"/>
      <c r="Y20" s="93">
        <f>H20*W20</f>
        <v>29400</v>
      </c>
      <c r="Z20" s="88">
        <v>235</v>
      </c>
      <c r="AA20" s="88"/>
      <c r="AB20" s="90">
        <f>H20*Z20</f>
        <v>34545</v>
      </c>
      <c r="AC20" s="88">
        <v>300</v>
      </c>
      <c r="AD20" s="88"/>
      <c r="AE20" s="90">
        <f>H20*AC20</f>
        <v>44100</v>
      </c>
      <c r="AF20" s="88">
        <v>185</v>
      </c>
      <c r="AG20" s="88"/>
      <c r="AH20" s="90">
        <f>H20*AF20</f>
        <v>27195</v>
      </c>
      <c r="AI20" s="88">
        <v>195</v>
      </c>
      <c r="AJ20" s="88"/>
      <c r="AK20" s="90">
        <f>H20*AI20</f>
        <v>28665</v>
      </c>
      <c r="AL20" s="88">
        <v>285</v>
      </c>
      <c r="AM20" s="88"/>
      <c r="AN20" s="90">
        <f>H20*AL20</f>
        <v>41895</v>
      </c>
      <c r="AO20" s="88">
        <v>192</v>
      </c>
      <c r="AP20" s="88"/>
      <c r="AQ20" s="93">
        <f>H20*AO20</f>
        <v>28224</v>
      </c>
      <c r="AR20" s="88">
        <v>280</v>
      </c>
      <c r="AS20" s="88"/>
      <c r="AT20" s="90">
        <f>H20*AR20</f>
        <v>41160</v>
      </c>
      <c r="AU20" s="88">
        <v>0</v>
      </c>
      <c r="AV20" s="88"/>
      <c r="AW20" s="90">
        <f t="shared" si="17"/>
        <v>0</v>
      </c>
    </row>
    <row r="21" spans="2:49" ht="18" customHeight="1" x14ac:dyDescent="0.35">
      <c r="B21" s="81"/>
      <c r="C21" s="82"/>
      <c r="D21" s="83"/>
      <c r="E21" s="83"/>
      <c r="F21" s="83"/>
      <c r="G21" s="85" t="s">
        <v>11</v>
      </c>
      <c r="H21" s="94">
        <v>184</v>
      </c>
      <c r="I21" s="94"/>
      <c r="J21" s="87" t="s">
        <v>0</v>
      </c>
      <c r="K21" s="88">
        <v>175</v>
      </c>
      <c r="L21" s="88"/>
      <c r="M21" s="90">
        <f t="shared" si="18"/>
        <v>32200</v>
      </c>
      <c r="N21" s="88">
        <v>178</v>
      </c>
      <c r="O21" s="88"/>
      <c r="P21" s="90">
        <f>H21*N21</f>
        <v>32752</v>
      </c>
      <c r="Q21" s="88">
        <v>0</v>
      </c>
      <c r="R21" s="88"/>
      <c r="S21" s="90">
        <f t="shared" si="16"/>
        <v>0</v>
      </c>
      <c r="T21" s="88">
        <v>197</v>
      </c>
      <c r="U21" s="88"/>
      <c r="V21" s="90">
        <f>H21*T21</f>
        <v>36248</v>
      </c>
      <c r="W21" s="91">
        <v>130</v>
      </c>
      <c r="X21" s="91"/>
      <c r="Y21" s="93">
        <f>H21*W21</f>
        <v>23920</v>
      </c>
      <c r="Z21" s="88">
        <v>325</v>
      </c>
      <c r="AA21" s="88"/>
      <c r="AB21" s="90">
        <f>H21*Z21</f>
        <v>59800</v>
      </c>
      <c r="AC21" s="88">
        <v>300</v>
      </c>
      <c r="AD21" s="88"/>
      <c r="AE21" s="90">
        <f>H21*AC21</f>
        <v>55200</v>
      </c>
      <c r="AF21" s="88">
        <v>195</v>
      </c>
      <c r="AG21" s="88"/>
      <c r="AH21" s="90">
        <f>H21*AF21</f>
        <v>35880</v>
      </c>
      <c r="AI21" s="88">
        <v>210</v>
      </c>
      <c r="AJ21" s="88"/>
      <c r="AK21" s="90">
        <f>H21*AI21</f>
        <v>38640</v>
      </c>
      <c r="AL21" s="88">
        <v>200</v>
      </c>
      <c r="AM21" s="88"/>
      <c r="AN21" s="90">
        <f>H21*AL21</f>
        <v>36800</v>
      </c>
      <c r="AO21" s="88">
        <v>204</v>
      </c>
      <c r="AP21" s="88"/>
      <c r="AQ21" s="93">
        <f>H21*AO21</f>
        <v>37536</v>
      </c>
      <c r="AR21" s="88">
        <v>280</v>
      </c>
      <c r="AS21" s="88"/>
      <c r="AT21" s="90">
        <f>H21*AR21</f>
        <v>51520</v>
      </c>
      <c r="AU21" s="88">
        <v>0</v>
      </c>
      <c r="AV21" s="88"/>
      <c r="AW21" s="90">
        <f t="shared" si="17"/>
        <v>0</v>
      </c>
    </row>
    <row r="22" spans="2:49" ht="15" customHeight="1" x14ac:dyDescent="0.35">
      <c r="B22" s="81"/>
      <c r="C22" s="82"/>
      <c r="D22" s="83"/>
      <c r="E22" s="83"/>
      <c r="F22" s="83"/>
      <c r="G22" s="85" t="s">
        <v>10</v>
      </c>
      <c r="H22" s="86">
        <v>17</v>
      </c>
      <c r="I22" s="86"/>
      <c r="J22" s="87" t="s">
        <v>0</v>
      </c>
      <c r="K22" s="88">
        <v>135</v>
      </c>
      <c r="L22" s="88"/>
      <c r="M22" s="90">
        <f t="shared" si="18"/>
        <v>2295</v>
      </c>
      <c r="N22" s="88">
        <v>128</v>
      </c>
      <c r="O22" s="88"/>
      <c r="P22" s="90">
        <f>H22*N22</f>
        <v>2176</v>
      </c>
      <c r="Q22" s="88">
        <v>0</v>
      </c>
      <c r="R22" s="88"/>
      <c r="S22" s="90">
        <f t="shared" si="16"/>
        <v>0</v>
      </c>
      <c r="T22" s="88">
        <v>218</v>
      </c>
      <c r="U22" s="88"/>
      <c r="V22" s="90">
        <f>H22*T22</f>
        <v>3706</v>
      </c>
      <c r="W22" s="91">
        <v>130</v>
      </c>
      <c r="X22" s="91"/>
      <c r="Y22" s="93">
        <f>H22*W22</f>
        <v>2210</v>
      </c>
      <c r="Z22" s="88">
        <v>395</v>
      </c>
      <c r="AA22" s="88"/>
      <c r="AB22" s="90">
        <f>H22*Z22</f>
        <v>6715</v>
      </c>
      <c r="AC22" s="88">
        <v>300</v>
      </c>
      <c r="AD22" s="88"/>
      <c r="AE22" s="90">
        <f>H22*AC22</f>
        <v>5100</v>
      </c>
      <c r="AF22" s="88">
        <v>205</v>
      </c>
      <c r="AG22" s="88"/>
      <c r="AH22" s="90">
        <f>H22*AF22</f>
        <v>3485</v>
      </c>
      <c r="AI22" s="88">
        <v>310</v>
      </c>
      <c r="AJ22" s="88"/>
      <c r="AK22" s="90">
        <f>H22*AI22</f>
        <v>5270</v>
      </c>
      <c r="AL22" s="88">
        <v>159</v>
      </c>
      <c r="AM22" s="88"/>
      <c r="AN22" s="90">
        <f>H22*AL22</f>
        <v>2703</v>
      </c>
      <c r="AO22" s="88">
        <v>308</v>
      </c>
      <c r="AP22" s="88"/>
      <c r="AQ22" s="93">
        <f>H22*AO22</f>
        <v>5236</v>
      </c>
      <c r="AR22" s="88">
        <v>280</v>
      </c>
      <c r="AS22" s="88"/>
      <c r="AT22" s="90">
        <f>H22*AR22</f>
        <v>4760</v>
      </c>
      <c r="AU22" s="88">
        <v>0</v>
      </c>
      <c r="AV22" s="88"/>
      <c r="AW22" s="90">
        <f t="shared" si="17"/>
        <v>0</v>
      </c>
    </row>
    <row r="23" spans="2:49" ht="28.5" customHeight="1" x14ac:dyDescent="0.35">
      <c r="B23" s="106"/>
      <c r="C23" s="107"/>
      <c r="D23" s="107"/>
      <c r="E23" s="107"/>
      <c r="F23" s="107"/>
      <c r="G23" s="107"/>
      <c r="H23" s="107"/>
      <c r="I23" s="107"/>
      <c r="J23" s="107"/>
      <c r="K23" s="108" t="s">
        <v>9</v>
      </c>
      <c r="L23" s="108"/>
      <c r="M23" s="109">
        <f>SUM(M18:M22)</f>
        <v>139410</v>
      </c>
      <c r="N23" s="108" t="s">
        <v>9</v>
      </c>
      <c r="O23" s="108"/>
      <c r="P23" s="109">
        <f t="shared" ref="P23" si="19">SUM(P18:P22)</f>
        <v>140830</v>
      </c>
      <c r="Q23" s="108" t="s">
        <v>9</v>
      </c>
      <c r="R23" s="108"/>
      <c r="S23" s="109">
        <f t="shared" ref="S23" si="20">SUM(S18:S22)</f>
        <v>0</v>
      </c>
      <c r="T23" s="108" t="s">
        <v>9</v>
      </c>
      <c r="U23" s="108"/>
      <c r="V23" s="109">
        <f t="shared" ref="V23" si="21">SUM(V18:V22)</f>
        <v>99535</v>
      </c>
      <c r="W23" s="110" t="s">
        <v>9</v>
      </c>
      <c r="X23" s="110"/>
      <c r="Y23" s="111">
        <f t="shared" ref="Y23" si="22">SUM(Y18:Y22)</f>
        <v>124690</v>
      </c>
      <c r="Z23" s="108" t="s">
        <v>9</v>
      </c>
      <c r="AA23" s="108"/>
      <c r="AB23" s="109">
        <f t="shared" ref="AB23" si="23">SUM(AB18:AB22)</f>
        <v>133157</v>
      </c>
      <c r="AC23" s="108" t="s">
        <v>9</v>
      </c>
      <c r="AD23" s="108"/>
      <c r="AE23" s="109">
        <f t="shared" ref="AE23" si="24">SUM(AE18:AE22)</f>
        <v>159000</v>
      </c>
      <c r="AF23" s="108" t="s">
        <v>9</v>
      </c>
      <c r="AG23" s="108"/>
      <c r="AH23" s="109">
        <f t="shared" ref="AH23" si="25">SUM(AH18:AH22)</f>
        <v>96780</v>
      </c>
      <c r="AI23" s="108" t="s">
        <v>9</v>
      </c>
      <c r="AJ23" s="108"/>
      <c r="AK23" s="109">
        <f t="shared" ref="AK23" si="26">SUM(AK18:AK22)</f>
        <v>93241</v>
      </c>
      <c r="AL23" s="108" t="s">
        <v>9</v>
      </c>
      <c r="AM23" s="108"/>
      <c r="AN23" s="109">
        <f t="shared" ref="AN23" si="27">SUM(AN18:AN22)</f>
        <v>145628</v>
      </c>
      <c r="AO23" s="108" t="s">
        <v>9</v>
      </c>
      <c r="AP23" s="108"/>
      <c r="AQ23" s="111">
        <f t="shared" ref="AQ23" si="28">SUM(AQ18:AQ22)</f>
        <v>91097</v>
      </c>
      <c r="AR23" s="108" t="s">
        <v>9</v>
      </c>
      <c r="AS23" s="108"/>
      <c r="AT23" s="109">
        <f t="shared" ref="AT23" si="29">SUM(AT18:AT22)</f>
        <v>148400</v>
      </c>
      <c r="AU23" s="108" t="s">
        <v>9</v>
      </c>
      <c r="AV23" s="108"/>
      <c r="AW23" s="109">
        <f t="shared" ref="AW23" si="30">SUM(AW18:AW22)</f>
        <v>0</v>
      </c>
    </row>
    <row r="24" spans="2:49" ht="5.25" customHeight="1" x14ac:dyDescent="0.35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3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3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3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</row>
    <row r="25" spans="2:49" ht="27.75" customHeight="1" x14ac:dyDescent="0.35">
      <c r="B25" s="81" t="s">
        <v>45</v>
      </c>
      <c r="C25" s="82"/>
      <c r="D25" s="83" t="s">
        <v>48</v>
      </c>
      <c r="E25" s="83"/>
      <c r="F25" s="83" t="s">
        <v>44</v>
      </c>
      <c r="G25" s="85" t="s">
        <v>14</v>
      </c>
      <c r="H25" s="86">
        <v>397</v>
      </c>
      <c r="I25" s="86"/>
      <c r="J25" s="87" t="s">
        <v>0</v>
      </c>
      <c r="K25" s="88">
        <v>395</v>
      </c>
      <c r="L25" s="88"/>
      <c r="M25" s="90">
        <f>H25*K25</f>
        <v>156815</v>
      </c>
      <c r="N25" s="88">
        <v>398</v>
      </c>
      <c r="O25" s="88"/>
      <c r="P25" s="90">
        <f>H25*N25</f>
        <v>158006</v>
      </c>
      <c r="Q25" s="88">
        <v>0</v>
      </c>
      <c r="R25" s="88"/>
      <c r="S25" s="90">
        <f t="shared" ref="S25:S26" si="31">N25*Q25</f>
        <v>0</v>
      </c>
      <c r="T25" s="88">
        <v>185</v>
      </c>
      <c r="U25" s="88"/>
      <c r="V25" s="90">
        <f>H25*T25</f>
        <v>73445</v>
      </c>
      <c r="W25" s="88">
        <v>400</v>
      </c>
      <c r="X25" s="88"/>
      <c r="Y25" s="90">
        <f>H25*W25</f>
        <v>158800</v>
      </c>
      <c r="Z25" s="88">
        <v>175</v>
      </c>
      <c r="AA25" s="88"/>
      <c r="AB25" s="90">
        <f>H25*Z25</f>
        <v>69475</v>
      </c>
      <c r="AC25" s="88">
        <v>300</v>
      </c>
      <c r="AD25" s="88"/>
      <c r="AE25" s="90">
        <f>H25*AC25</f>
        <v>119100</v>
      </c>
      <c r="AF25" s="88">
        <v>175</v>
      </c>
      <c r="AG25" s="88"/>
      <c r="AH25" s="90">
        <f>H25*AF25</f>
        <v>69475</v>
      </c>
      <c r="AI25" s="88">
        <v>114</v>
      </c>
      <c r="AJ25" s="88"/>
      <c r="AK25" s="90">
        <f>H25*AI25</f>
        <v>45258</v>
      </c>
      <c r="AL25" s="88">
        <v>355</v>
      </c>
      <c r="AM25" s="88"/>
      <c r="AN25" s="90">
        <f>H25*AL25</f>
        <v>140935</v>
      </c>
      <c r="AO25" s="88">
        <v>112</v>
      </c>
      <c r="AP25" s="88"/>
      <c r="AQ25" s="93">
        <f>H25*AO25</f>
        <v>44464</v>
      </c>
      <c r="AR25" s="91">
        <v>280</v>
      </c>
      <c r="AS25" s="91"/>
      <c r="AT25" s="93">
        <f>H25*AR25</f>
        <v>111160</v>
      </c>
      <c r="AU25" s="88">
        <v>0</v>
      </c>
      <c r="AV25" s="88"/>
      <c r="AW25" s="90">
        <f t="shared" ref="AW25:AW26" si="32">AR25*AU25</f>
        <v>0</v>
      </c>
    </row>
    <row r="26" spans="2:49" ht="22.5" customHeight="1" x14ac:dyDescent="0.35">
      <c r="B26" s="81"/>
      <c r="C26" s="82"/>
      <c r="D26" s="83" t="s">
        <v>49</v>
      </c>
      <c r="E26" s="83"/>
      <c r="F26" s="83"/>
      <c r="G26" s="85" t="s">
        <v>13</v>
      </c>
      <c r="H26" s="86">
        <v>17</v>
      </c>
      <c r="I26" s="86"/>
      <c r="J26" s="87" t="s">
        <v>0</v>
      </c>
      <c r="K26" s="88">
        <v>315</v>
      </c>
      <c r="L26" s="88"/>
      <c r="M26" s="90">
        <f t="shared" ref="M26" si="33">H26*K26</f>
        <v>5355</v>
      </c>
      <c r="N26" s="88">
        <v>338</v>
      </c>
      <c r="O26" s="88"/>
      <c r="P26" s="90">
        <f>H26*N26</f>
        <v>5746</v>
      </c>
      <c r="Q26" s="88">
        <v>0</v>
      </c>
      <c r="R26" s="88"/>
      <c r="S26" s="90">
        <f t="shared" si="31"/>
        <v>0</v>
      </c>
      <c r="T26" s="88">
        <v>195</v>
      </c>
      <c r="U26" s="88"/>
      <c r="V26" s="90">
        <f>H26*T26</f>
        <v>3315</v>
      </c>
      <c r="W26" s="88">
        <v>375</v>
      </c>
      <c r="X26" s="88"/>
      <c r="Y26" s="90">
        <f>H26*W26</f>
        <v>6375</v>
      </c>
      <c r="Z26" s="88">
        <v>199</v>
      </c>
      <c r="AA26" s="88"/>
      <c r="AB26" s="90">
        <f>H26*Z26</f>
        <v>3383</v>
      </c>
      <c r="AC26" s="88">
        <v>300</v>
      </c>
      <c r="AD26" s="88"/>
      <c r="AE26" s="90">
        <f>H26*AC26</f>
        <v>5100</v>
      </c>
      <c r="AF26" s="88">
        <v>195</v>
      </c>
      <c r="AG26" s="88"/>
      <c r="AH26" s="90">
        <f>H26*AF26</f>
        <v>3315</v>
      </c>
      <c r="AI26" s="88">
        <v>169</v>
      </c>
      <c r="AJ26" s="88"/>
      <c r="AK26" s="90">
        <f>H26*AI26</f>
        <v>2873</v>
      </c>
      <c r="AL26" s="88">
        <v>335</v>
      </c>
      <c r="AM26" s="88"/>
      <c r="AN26" s="90">
        <f>H26*AL26</f>
        <v>5695</v>
      </c>
      <c r="AO26" s="88">
        <v>165</v>
      </c>
      <c r="AP26" s="88"/>
      <c r="AQ26" s="93">
        <f>H26*AO26</f>
        <v>2805</v>
      </c>
      <c r="AR26" s="91">
        <v>280</v>
      </c>
      <c r="AS26" s="91"/>
      <c r="AT26" s="93">
        <f>H26*AR26</f>
        <v>4760</v>
      </c>
      <c r="AU26" s="88">
        <v>0</v>
      </c>
      <c r="AV26" s="88"/>
      <c r="AW26" s="90">
        <f t="shared" si="32"/>
        <v>0</v>
      </c>
    </row>
    <row r="27" spans="2:49" ht="25.5" customHeight="1" x14ac:dyDescent="0.35">
      <c r="B27" s="106"/>
      <c r="C27" s="107"/>
      <c r="D27" s="107"/>
      <c r="E27" s="107"/>
      <c r="F27" s="107"/>
      <c r="G27" s="107"/>
      <c r="H27" s="107"/>
      <c r="I27" s="107"/>
      <c r="J27" s="107"/>
      <c r="K27" s="108" t="s">
        <v>9</v>
      </c>
      <c r="L27" s="108"/>
      <c r="M27" s="109">
        <f>SUM(M25:M26)</f>
        <v>162170</v>
      </c>
      <c r="N27" s="108" t="s">
        <v>9</v>
      </c>
      <c r="O27" s="108"/>
      <c r="P27" s="109">
        <f t="shared" ref="P27" si="34">SUM(P25:P26)</f>
        <v>163752</v>
      </c>
      <c r="Q27" s="108" t="s">
        <v>9</v>
      </c>
      <c r="R27" s="108"/>
      <c r="S27" s="109">
        <f t="shared" ref="S27" si="35">SUM(S25:S26)</f>
        <v>0</v>
      </c>
      <c r="T27" s="108" t="s">
        <v>9</v>
      </c>
      <c r="U27" s="108"/>
      <c r="V27" s="109">
        <f t="shared" ref="V27" si="36">SUM(V25:V26)</f>
        <v>76760</v>
      </c>
      <c r="W27" s="108" t="s">
        <v>9</v>
      </c>
      <c r="X27" s="108"/>
      <c r="Y27" s="109">
        <f t="shared" ref="Y27" si="37">SUM(Y25:Y26)</f>
        <v>165175</v>
      </c>
      <c r="Z27" s="108" t="s">
        <v>9</v>
      </c>
      <c r="AA27" s="108"/>
      <c r="AB27" s="109">
        <f t="shared" ref="AB27" si="38">SUM(AB25:AB26)</f>
        <v>72858</v>
      </c>
      <c r="AC27" s="108" t="s">
        <v>9</v>
      </c>
      <c r="AD27" s="108"/>
      <c r="AE27" s="109">
        <f>SUM(AE25:AE26)</f>
        <v>124200</v>
      </c>
      <c r="AF27" s="108" t="s">
        <v>9</v>
      </c>
      <c r="AG27" s="108"/>
      <c r="AH27" s="109">
        <f t="shared" ref="AH27" si="39">SUM(AH25:AH26)</f>
        <v>72790</v>
      </c>
      <c r="AI27" s="108" t="s">
        <v>9</v>
      </c>
      <c r="AJ27" s="108"/>
      <c r="AK27" s="109">
        <f t="shared" ref="AK27" si="40">SUM(AK25:AK26)</f>
        <v>48131</v>
      </c>
      <c r="AL27" s="108" t="s">
        <v>9</v>
      </c>
      <c r="AM27" s="108"/>
      <c r="AN27" s="109">
        <f t="shared" ref="AN27" si="41">SUM(AN25:AN26)</f>
        <v>146630</v>
      </c>
      <c r="AO27" s="108" t="s">
        <v>9</v>
      </c>
      <c r="AP27" s="108"/>
      <c r="AQ27" s="111">
        <f t="shared" ref="AQ27" si="42">SUM(AQ25:AQ26)</f>
        <v>47269</v>
      </c>
      <c r="AR27" s="110" t="s">
        <v>9</v>
      </c>
      <c r="AS27" s="110"/>
      <c r="AT27" s="111">
        <f t="shared" ref="AT27" si="43">SUM(AT25:AT26)</f>
        <v>115920</v>
      </c>
      <c r="AU27" s="108" t="s">
        <v>9</v>
      </c>
      <c r="AV27" s="108"/>
      <c r="AW27" s="109">
        <f t="shared" ref="AW27" si="44">SUM(AW25:AW26)</f>
        <v>0</v>
      </c>
    </row>
    <row r="28" spans="2:49" ht="5.15" customHeight="1" x14ac:dyDescent="0.35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103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3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5"/>
      <c r="AL28" s="103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5"/>
    </row>
    <row r="29" spans="2:49" ht="18.75" customHeight="1" x14ac:dyDescent="0.35">
      <c r="B29" s="81" t="s">
        <v>45</v>
      </c>
      <c r="C29" s="82"/>
      <c r="D29" s="83" t="s">
        <v>50</v>
      </c>
      <c r="E29" s="83"/>
      <c r="F29" s="83" t="s">
        <v>21</v>
      </c>
      <c r="G29" s="85" t="s">
        <v>14</v>
      </c>
      <c r="H29" s="86">
        <v>41</v>
      </c>
      <c r="I29" s="86"/>
      <c r="J29" s="87" t="s">
        <v>0</v>
      </c>
      <c r="K29" s="88">
        <v>395</v>
      </c>
      <c r="L29" s="88"/>
      <c r="M29" s="90">
        <f>H29*K29</f>
        <v>16195</v>
      </c>
      <c r="N29" s="88">
        <v>398</v>
      </c>
      <c r="O29" s="88"/>
      <c r="P29" s="90">
        <f>H29*N29</f>
        <v>16318</v>
      </c>
      <c r="Q29" s="91">
        <v>349</v>
      </c>
      <c r="R29" s="91"/>
      <c r="S29" s="93">
        <f>H29*Q29</f>
        <v>14309</v>
      </c>
      <c r="T29" s="88">
        <v>185</v>
      </c>
      <c r="U29" s="88"/>
      <c r="V29" s="93">
        <f>H29*T29</f>
        <v>7585</v>
      </c>
      <c r="W29" s="88">
        <v>375</v>
      </c>
      <c r="X29" s="88"/>
      <c r="Y29" s="90">
        <f>H29*W29</f>
        <v>15375</v>
      </c>
      <c r="Z29" s="88">
        <v>175</v>
      </c>
      <c r="AA29" s="88"/>
      <c r="AB29" s="90">
        <f>H29*Z29</f>
        <v>7175</v>
      </c>
      <c r="AC29" s="88">
        <v>300</v>
      </c>
      <c r="AD29" s="88"/>
      <c r="AE29" s="90">
        <f>H29*AC29</f>
        <v>12300</v>
      </c>
      <c r="AF29" s="88">
        <v>175</v>
      </c>
      <c r="AG29" s="88"/>
      <c r="AH29" s="90">
        <f>H29*AF29</f>
        <v>7175</v>
      </c>
      <c r="AI29" s="88">
        <v>110</v>
      </c>
      <c r="AJ29" s="88"/>
      <c r="AK29" s="90">
        <f>H29*AI29</f>
        <v>4510</v>
      </c>
      <c r="AL29" s="88">
        <v>355</v>
      </c>
      <c r="AM29" s="88"/>
      <c r="AN29" s="90">
        <f>H29*AL29</f>
        <v>14555</v>
      </c>
      <c r="AO29" s="88">
        <v>112</v>
      </c>
      <c r="AP29" s="88"/>
      <c r="AQ29" s="90">
        <f>H29*AO29</f>
        <v>4592</v>
      </c>
      <c r="AR29" s="88">
        <v>280</v>
      </c>
      <c r="AS29" s="88"/>
      <c r="AT29" s="90">
        <f>H29*AR29</f>
        <v>11480</v>
      </c>
      <c r="AU29" s="88">
        <v>0</v>
      </c>
      <c r="AV29" s="88"/>
      <c r="AW29" s="90">
        <f t="shared" ref="AW29:AW33" si="45">AR29*AU29</f>
        <v>0</v>
      </c>
    </row>
    <row r="30" spans="2:49" ht="18.75" customHeight="1" x14ac:dyDescent="0.35">
      <c r="B30" s="81"/>
      <c r="C30" s="82"/>
      <c r="D30" s="83"/>
      <c r="E30" s="83"/>
      <c r="F30" s="83"/>
      <c r="G30" s="85" t="s">
        <v>13</v>
      </c>
      <c r="H30" s="86">
        <v>113</v>
      </c>
      <c r="I30" s="86"/>
      <c r="J30" s="87" t="s">
        <v>0</v>
      </c>
      <c r="K30" s="88">
        <v>315</v>
      </c>
      <c r="L30" s="88"/>
      <c r="M30" s="90">
        <f t="shared" ref="M30:M33" si="46">H30*K30</f>
        <v>35595</v>
      </c>
      <c r="N30" s="88">
        <v>338</v>
      </c>
      <c r="O30" s="88"/>
      <c r="P30" s="90">
        <f>H30*N30</f>
        <v>38194</v>
      </c>
      <c r="Q30" s="91">
        <v>289</v>
      </c>
      <c r="R30" s="91"/>
      <c r="S30" s="93">
        <f>H30*Q30</f>
        <v>32657</v>
      </c>
      <c r="T30" s="88">
        <v>195</v>
      </c>
      <c r="U30" s="88"/>
      <c r="V30" s="93">
        <f>H30*T30</f>
        <v>22035</v>
      </c>
      <c r="W30" s="88">
        <v>375</v>
      </c>
      <c r="X30" s="88"/>
      <c r="Y30" s="90">
        <f>H30*W30</f>
        <v>42375</v>
      </c>
      <c r="Z30" s="88">
        <v>195</v>
      </c>
      <c r="AA30" s="88"/>
      <c r="AB30" s="90">
        <f>H30*Z30</f>
        <v>22035</v>
      </c>
      <c r="AC30" s="88">
        <v>300</v>
      </c>
      <c r="AD30" s="88"/>
      <c r="AE30" s="90">
        <f>H30*AC30</f>
        <v>33900</v>
      </c>
      <c r="AF30" s="88">
        <v>195</v>
      </c>
      <c r="AG30" s="88"/>
      <c r="AH30" s="90">
        <f>H30*AF30</f>
        <v>22035</v>
      </c>
      <c r="AI30" s="88">
        <v>149</v>
      </c>
      <c r="AJ30" s="88"/>
      <c r="AK30" s="90">
        <f>H30*AI30</f>
        <v>16837</v>
      </c>
      <c r="AL30" s="88">
        <v>335</v>
      </c>
      <c r="AM30" s="88"/>
      <c r="AN30" s="90">
        <f>H30*AL30</f>
        <v>37855</v>
      </c>
      <c r="AO30" s="88">
        <v>150</v>
      </c>
      <c r="AP30" s="88"/>
      <c r="AQ30" s="90">
        <f>H30*AO30</f>
        <v>16950</v>
      </c>
      <c r="AR30" s="88">
        <v>280</v>
      </c>
      <c r="AS30" s="88"/>
      <c r="AT30" s="90">
        <f>H30*AR30</f>
        <v>31640</v>
      </c>
      <c r="AU30" s="88">
        <v>0</v>
      </c>
      <c r="AV30" s="88"/>
      <c r="AW30" s="90">
        <f t="shared" si="45"/>
        <v>0</v>
      </c>
    </row>
    <row r="31" spans="2:49" ht="17.25" customHeight="1" x14ac:dyDescent="0.35">
      <c r="B31" s="81"/>
      <c r="C31" s="82"/>
      <c r="D31" s="83" t="s">
        <v>51</v>
      </c>
      <c r="E31" s="83"/>
      <c r="F31" s="83"/>
      <c r="G31" s="85" t="s">
        <v>12</v>
      </c>
      <c r="H31" s="86">
        <v>194</v>
      </c>
      <c r="I31" s="86"/>
      <c r="J31" s="87" t="s">
        <v>0</v>
      </c>
      <c r="K31" s="88">
        <v>235</v>
      </c>
      <c r="L31" s="88"/>
      <c r="M31" s="90">
        <f t="shared" si="46"/>
        <v>45590</v>
      </c>
      <c r="N31" s="88">
        <v>238</v>
      </c>
      <c r="O31" s="88"/>
      <c r="P31" s="90">
        <f>H31*N31</f>
        <v>46172</v>
      </c>
      <c r="Q31" s="91">
        <v>248</v>
      </c>
      <c r="R31" s="91"/>
      <c r="S31" s="93">
        <f>H31*Q31</f>
        <v>48112</v>
      </c>
      <c r="T31" s="88">
        <v>200</v>
      </c>
      <c r="U31" s="88"/>
      <c r="V31" s="93">
        <f>H31*T31</f>
        <v>38800</v>
      </c>
      <c r="W31" s="88">
        <v>205</v>
      </c>
      <c r="X31" s="88"/>
      <c r="Y31" s="90">
        <f>H31*W31</f>
        <v>39770</v>
      </c>
      <c r="Z31" s="88">
        <v>235</v>
      </c>
      <c r="AA31" s="88"/>
      <c r="AB31" s="90">
        <f>H31*Z31</f>
        <v>45590</v>
      </c>
      <c r="AC31" s="88">
        <v>300</v>
      </c>
      <c r="AD31" s="88"/>
      <c r="AE31" s="90">
        <f>H31*AC31</f>
        <v>58200</v>
      </c>
      <c r="AF31" s="88">
        <v>210</v>
      </c>
      <c r="AG31" s="88"/>
      <c r="AH31" s="90">
        <f>H31*AF31</f>
        <v>40740</v>
      </c>
      <c r="AI31" s="88">
        <v>195</v>
      </c>
      <c r="AJ31" s="88"/>
      <c r="AK31" s="90">
        <f>H31*AI31</f>
        <v>37830</v>
      </c>
      <c r="AL31" s="88">
        <v>285</v>
      </c>
      <c r="AM31" s="88"/>
      <c r="AN31" s="90">
        <f>H31*AL31</f>
        <v>55290</v>
      </c>
      <c r="AO31" s="88">
        <v>200</v>
      </c>
      <c r="AP31" s="88"/>
      <c r="AQ31" s="90">
        <f>H31*AO31</f>
        <v>38800</v>
      </c>
      <c r="AR31" s="88">
        <v>280</v>
      </c>
      <c r="AS31" s="88"/>
      <c r="AT31" s="90">
        <f>H31*AR31</f>
        <v>54320</v>
      </c>
      <c r="AU31" s="88">
        <v>0</v>
      </c>
      <c r="AV31" s="88"/>
      <c r="AW31" s="90">
        <f t="shared" si="45"/>
        <v>0</v>
      </c>
    </row>
    <row r="32" spans="2:49" ht="18.75" customHeight="1" x14ac:dyDescent="0.35">
      <c r="B32" s="81"/>
      <c r="C32" s="82"/>
      <c r="D32" s="83"/>
      <c r="E32" s="83"/>
      <c r="F32" s="83"/>
      <c r="G32" s="85" t="s">
        <v>11</v>
      </c>
      <c r="H32" s="94">
        <v>264</v>
      </c>
      <c r="I32" s="94"/>
      <c r="J32" s="87" t="s">
        <v>0</v>
      </c>
      <c r="K32" s="88">
        <v>175</v>
      </c>
      <c r="L32" s="88"/>
      <c r="M32" s="90">
        <f t="shared" si="46"/>
        <v>46200</v>
      </c>
      <c r="N32" s="88">
        <v>178</v>
      </c>
      <c r="O32" s="88"/>
      <c r="P32" s="90">
        <f>H32*N32</f>
        <v>46992</v>
      </c>
      <c r="Q32" s="91">
        <v>134</v>
      </c>
      <c r="R32" s="91"/>
      <c r="S32" s="93">
        <f>H32*Q32</f>
        <v>35376</v>
      </c>
      <c r="T32" s="88">
        <v>205</v>
      </c>
      <c r="U32" s="88"/>
      <c r="V32" s="93">
        <f>H32*T32</f>
        <v>54120</v>
      </c>
      <c r="W32" s="88">
        <v>135</v>
      </c>
      <c r="X32" s="88"/>
      <c r="Y32" s="90">
        <f>H32*W32</f>
        <v>35640</v>
      </c>
      <c r="Z32" s="88">
        <v>345</v>
      </c>
      <c r="AA32" s="88"/>
      <c r="AB32" s="90">
        <f>H32*Z32</f>
        <v>91080</v>
      </c>
      <c r="AC32" s="88">
        <v>300</v>
      </c>
      <c r="AD32" s="88"/>
      <c r="AE32" s="90">
        <f>H32*AC32</f>
        <v>79200</v>
      </c>
      <c r="AF32" s="88">
        <v>245</v>
      </c>
      <c r="AG32" s="88"/>
      <c r="AH32" s="90">
        <f>H32*AF32</f>
        <v>64680</v>
      </c>
      <c r="AI32" s="88">
        <v>240</v>
      </c>
      <c r="AJ32" s="88"/>
      <c r="AK32" s="90">
        <f>H32*AI32</f>
        <v>63360</v>
      </c>
      <c r="AL32" s="88">
        <v>200</v>
      </c>
      <c r="AM32" s="88"/>
      <c r="AN32" s="90">
        <f>H32*AL32</f>
        <v>52800</v>
      </c>
      <c r="AO32" s="88">
        <v>242</v>
      </c>
      <c r="AP32" s="88"/>
      <c r="AQ32" s="90">
        <f>H32*AO32</f>
        <v>63888</v>
      </c>
      <c r="AR32" s="88">
        <v>280</v>
      </c>
      <c r="AS32" s="88"/>
      <c r="AT32" s="90">
        <f>H32*AR32</f>
        <v>73920</v>
      </c>
      <c r="AU32" s="88">
        <v>0</v>
      </c>
      <c r="AV32" s="88"/>
      <c r="AW32" s="90">
        <f t="shared" si="45"/>
        <v>0</v>
      </c>
    </row>
    <row r="33" spans="2:49" ht="18" customHeight="1" x14ac:dyDescent="0.35">
      <c r="B33" s="81"/>
      <c r="C33" s="82"/>
      <c r="D33" s="83"/>
      <c r="E33" s="83"/>
      <c r="F33" s="83"/>
      <c r="G33" s="85" t="s">
        <v>10</v>
      </c>
      <c r="H33" s="86">
        <v>63</v>
      </c>
      <c r="I33" s="86"/>
      <c r="J33" s="87" t="s">
        <v>0</v>
      </c>
      <c r="K33" s="88">
        <v>135</v>
      </c>
      <c r="L33" s="88"/>
      <c r="M33" s="90">
        <f t="shared" si="46"/>
        <v>8505</v>
      </c>
      <c r="N33" s="88">
        <v>128</v>
      </c>
      <c r="O33" s="88"/>
      <c r="P33" s="90">
        <f>H33*N33</f>
        <v>8064</v>
      </c>
      <c r="Q33" s="91">
        <v>108</v>
      </c>
      <c r="R33" s="91"/>
      <c r="S33" s="93">
        <f>H33*Q33</f>
        <v>6804</v>
      </c>
      <c r="T33" s="88">
        <v>218</v>
      </c>
      <c r="U33" s="88"/>
      <c r="V33" s="93">
        <f>H33*T33</f>
        <v>13734</v>
      </c>
      <c r="W33" s="88">
        <v>135</v>
      </c>
      <c r="X33" s="88"/>
      <c r="Y33" s="90">
        <f>H33*W33</f>
        <v>8505</v>
      </c>
      <c r="Z33" s="88">
        <v>395</v>
      </c>
      <c r="AA33" s="88"/>
      <c r="AB33" s="90">
        <f>H33*Z33</f>
        <v>24885</v>
      </c>
      <c r="AC33" s="88">
        <v>300</v>
      </c>
      <c r="AD33" s="88"/>
      <c r="AE33" s="90">
        <f>H33*AC33</f>
        <v>18900</v>
      </c>
      <c r="AF33" s="88">
        <v>275</v>
      </c>
      <c r="AG33" s="88"/>
      <c r="AH33" s="90">
        <f>H33*AF33</f>
        <v>17325</v>
      </c>
      <c r="AI33" s="88">
        <v>310</v>
      </c>
      <c r="AJ33" s="88"/>
      <c r="AK33" s="90">
        <f>H33*AI33</f>
        <v>19530</v>
      </c>
      <c r="AL33" s="88">
        <v>159</v>
      </c>
      <c r="AM33" s="88"/>
      <c r="AN33" s="90">
        <f>H33*AL33</f>
        <v>10017</v>
      </c>
      <c r="AO33" s="88">
        <v>312</v>
      </c>
      <c r="AP33" s="88"/>
      <c r="AQ33" s="90">
        <f>H33*AO33</f>
        <v>19656</v>
      </c>
      <c r="AR33" s="88">
        <v>280</v>
      </c>
      <c r="AS33" s="88"/>
      <c r="AT33" s="90">
        <f>H33*AR33</f>
        <v>17640</v>
      </c>
      <c r="AU33" s="88">
        <v>0</v>
      </c>
      <c r="AV33" s="88"/>
      <c r="AW33" s="90">
        <f t="shared" si="45"/>
        <v>0</v>
      </c>
    </row>
    <row r="34" spans="2:49" ht="25.5" customHeight="1" x14ac:dyDescent="0.35">
      <c r="B34" s="106"/>
      <c r="C34" s="107"/>
      <c r="D34" s="107"/>
      <c r="E34" s="107"/>
      <c r="F34" s="107"/>
      <c r="G34" s="107"/>
      <c r="H34" s="107"/>
      <c r="I34" s="107"/>
      <c r="J34" s="107"/>
      <c r="K34" s="108" t="s">
        <v>9</v>
      </c>
      <c r="L34" s="108"/>
      <c r="M34" s="109">
        <f>SUM(M29:M33)</f>
        <v>152085</v>
      </c>
      <c r="N34" s="108" t="s">
        <v>9</v>
      </c>
      <c r="O34" s="108"/>
      <c r="P34" s="109">
        <f t="shared" ref="P34" si="47">SUM(P29:P33)</f>
        <v>155740</v>
      </c>
      <c r="Q34" s="110" t="s">
        <v>9</v>
      </c>
      <c r="R34" s="110"/>
      <c r="S34" s="111">
        <f t="shared" ref="S34" si="48">SUM(S29:S33)</f>
        <v>137258</v>
      </c>
      <c r="T34" s="108" t="s">
        <v>9</v>
      </c>
      <c r="U34" s="108"/>
      <c r="V34" s="111">
        <f t="shared" ref="V34" si="49">SUM(V29:V33)</f>
        <v>136274</v>
      </c>
      <c r="W34" s="108" t="s">
        <v>9</v>
      </c>
      <c r="X34" s="108"/>
      <c r="Y34" s="109">
        <f t="shared" ref="Y34" si="50">SUM(Y29:Y33)</f>
        <v>141665</v>
      </c>
      <c r="Z34" s="108" t="s">
        <v>9</v>
      </c>
      <c r="AA34" s="108"/>
      <c r="AB34" s="109">
        <f t="shared" ref="AB34" si="51">SUM(AB29:AB33)</f>
        <v>190765</v>
      </c>
      <c r="AC34" s="108" t="s">
        <v>9</v>
      </c>
      <c r="AD34" s="108"/>
      <c r="AE34" s="109">
        <f t="shared" ref="AE34" si="52">SUM(AE29:AE33)</f>
        <v>202500</v>
      </c>
      <c r="AF34" s="108" t="s">
        <v>9</v>
      </c>
      <c r="AG34" s="108"/>
      <c r="AH34" s="109">
        <f t="shared" ref="AH34" si="53">SUM(AH29:AH33)</f>
        <v>151955</v>
      </c>
      <c r="AI34" s="108" t="s">
        <v>9</v>
      </c>
      <c r="AJ34" s="108"/>
      <c r="AK34" s="109">
        <f t="shared" ref="AK34" si="54">SUM(AK29:AK33)</f>
        <v>142067</v>
      </c>
      <c r="AL34" s="108" t="s">
        <v>9</v>
      </c>
      <c r="AM34" s="108"/>
      <c r="AN34" s="109">
        <f t="shared" ref="AN34" si="55">SUM(AN29:AN33)</f>
        <v>170517</v>
      </c>
      <c r="AO34" s="108" t="s">
        <v>9</v>
      </c>
      <c r="AP34" s="108"/>
      <c r="AQ34" s="109">
        <f t="shared" ref="AQ34" si="56">SUM(AQ29:AQ33)</f>
        <v>143886</v>
      </c>
      <c r="AR34" s="108" t="s">
        <v>9</v>
      </c>
      <c r="AS34" s="108"/>
      <c r="AT34" s="109">
        <f t="shared" ref="AT34" si="57">SUM(AT29:AT33)</f>
        <v>189000</v>
      </c>
      <c r="AU34" s="108" t="s">
        <v>9</v>
      </c>
      <c r="AV34" s="108"/>
      <c r="AW34" s="109">
        <f t="shared" ref="AW34" si="58">SUM(AW29:AW33)</f>
        <v>0</v>
      </c>
    </row>
    <row r="35" spans="2:49" ht="5.15" customHeight="1" x14ac:dyDescent="0.35"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12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112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112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2:49" ht="19.5" customHeight="1" x14ac:dyDescent="0.35">
      <c r="B36" s="115" t="s">
        <v>18</v>
      </c>
      <c r="C36" s="116"/>
      <c r="D36" s="117" t="s">
        <v>19</v>
      </c>
      <c r="E36" s="118"/>
      <c r="F36" s="119" t="s">
        <v>21</v>
      </c>
      <c r="G36" s="85" t="s">
        <v>13</v>
      </c>
      <c r="H36" s="86">
        <v>41</v>
      </c>
      <c r="I36" s="86"/>
      <c r="J36" s="87" t="s">
        <v>0</v>
      </c>
      <c r="K36" s="88">
        <v>315</v>
      </c>
      <c r="L36" s="88"/>
      <c r="M36" s="90">
        <f t="shared" ref="M36:M37" si="59">H36*K36</f>
        <v>12915</v>
      </c>
      <c r="N36" s="88">
        <v>328</v>
      </c>
      <c r="O36" s="88"/>
      <c r="P36" s="90">
        <f>H36*N36</f>
        <v>13448</v>
      </c>
      <c r="Q36" s="88">
        <v>288</v>
      </c>
      <c r="R36" s="88"/>
      <c r="S36" s="90">
        <f>H36*Q36</f>
        <v>11808</v>
      </c>
      <c r="T36" s="88">
        <v>195</v>
      </c>
      <c r="U36" s="88"/>
      <c r="V36" s="90">
        <f>H36*T36</f>
        <v>7995</v>
      </c>
      <c r="W36" s="120">
        <v>375</v>
      </c>
      <c r="X36" s="120"/>
      <c r="Y36" s="90">
        <f>H36*W36</f>
        <v>15375</v>
      </c>
      <c r="Z36" s="88">
        <v>250</v>
      </c>
      <c r="AA36" s="88"/>
      <c r="AB36" s="90">
        <f>H36*Z36</f>
        <v>10250</v>
      </c>
      <c r="AC36" s="88">
        <v>300</v>
      </c>
      <c r="AD36" s="88"/>
      <c r="AE36" s="90">
        <f>H36*AC36</f>
        <v>12300</v>
      </c>
      <c r="AF36" s="91">
        <v>198</v>
      </c>
      <c r="AG36" s="91"/>
      <c r="AH36" s="93">
        <f>H36*AF36</f>
        <v>8118</v>
      </c>
      <c r="AI36" s="88">
        <v>165</v>
      </c>
      <c r="AJ36" s="88"/>
      <c r="AK36" s="90">
        <f>H36*AI36</f>
        <v>6765</v>
      </c>
      <c r="AL36" s="88">
        <v>335</v>
      </c>
      <c r="AM36" s="88"/>
      <c r="AN36" s="90">
        <f>H36*AL36</f>
        <v>13735</v>
      </c>
      <c r="AO36" s="88">
        <v>160</v>
      </c>
      <c r="AP36" s="88"/>
      <c r="AQ36" s="93">
        <f>H36*AO36</f>
        <v>6560</v>
      </c>
      <c r="AR36" s="88">
        <v>280</v>
      </c>
      <c r="AS36" s="88"/>
      <c r="AT36" s="90">
        <f>H36*AR36</f>
        <v>11480</v>
      </c>
      <c r="AU36" s="88">
        <v>0</v>
      </c>
      <c r="AV36" s="88"/>
      <c r="AW36" s="90">
        <f t="shared" ref="AW36:AW37" si="60">AR36*AU36</f>
        <v>0</v>
      </c>
    </row>
    <row r="37" spans="2:49" ht="18" customHeight="1" x14ac:dyDescent="0.35">
      <c r="B37" s="121"/>
      <c r="C37" s="122"/>
      <c r="D37" s="117" t="s">
        <v>20</v>
      </c>
      <c r="E37" s="118"/>
      <c r="F37" s="71"/>
      <c r="G37" s="85" t="s">
        <v>12</v>
      </c>
      <c r="H37" s="86">
        <v>151</v>
      </c>
      <c r="I37" s="86"/>
      <c r="J37" s="87" t="s">
        <v>0</v>
      </c>
      <c r="K37" s="88">
        <v>235</v>
      </c>
      <c r="L37" s="88"/>
      <c r="M37" s="90">
        <f t="shared" si="59"/>
        <v>35485</v>
      </c>
      <c r="N37" s="88">
        <v>238</v>
      </c>
      <c r="O37" s="88"/>
      <c r="P37" s="90">
        <f>H37*N37</f>
        <v>35938</v>
      </c>
      <c r="Q37" s="88">
        <v>246</v>
      </c>
      <c r="R37" s="88"/>
      <c r="S37" s="90">
        <f>H37*Q37</f>
        <v>37146</v>
      </c>
      <c r="T37" s="88">
        <v>210</v>
      </c>
      <c r="U37" s="88"/>
      <c r="V37" s="90">
        <f>H37*T37</f>
        <v>31710</v>
      </c>
      <c r="W37" s="120">
        <v>210</v>
      </c>
      <c r="X37" s="120"/>
      <c r="Y37" s="90">
        <f>H37*W37</f>
        <v>31710</v>
      </c>
      <c r="Z37" s="88">
        <v>350</v>
      </c>
      <c r="AA37" s="88"/>
      <c r="AB37" s="90">
        <f>H37*Z37</f>
        <v>52850</v>
      </c>
      <c r="AC37" s="88">
        <v>300</v>
      </c>
      <c r="AD37" s="88"/>
      <c r="AE37" s="90">
        <f>H37*AC37</f>
        <v>45300</v>
      </c>
      <c r="AF37" s="91">
        <v>215</v>
      </c>
      <c r="AG37" s="91"/>
      <c r="AH37" s="93">
        <f>H37*AF37</f>
        <v>32465</v>
      </c>
      <c r="AI37" s="88">
        <v>210</v>
      </c>
      <c r="AJ37" s="88"/>
      <c r="AK37" s="90">
        <f>H37*AI37</f>
        <v>31710</v>
      </c>
      <c r="AL37" s="88">
        <v>285</v>
      </c>
      <c r="AM37" s="88"/>
      <c r="AN37" s="90">
        <f>H37*AL37</f>
        <v>43035</v>
      </c>
      <c r="AO37" s="88">
        <v>207</v>
      </c>
      <c r="AP37" s="88"/>
      <c r="AQ37" s="93">
        <f>H37*AO37</f>
        <v>31257</v>
      </c>
      <c r="AR37" s="88">
        <v>280</v>
      </c>
      <c r="AS37" s="88"/>
      <c r="AT37" s="90">
        <f>H37*AR37</f>
        <v>42280</v>
      </c>
      <c r="AU37" s="88">
        <v>0</v>
      </c>
      <c r="AV37" s="88"/>
      <c r="AW37" s="90">
        <f t="shared" si="60"/>
        <v>0</v>
      </c>
    </row>
    <row r="38" spans="2:49" ht="27.75" customHeight="1" x14ac:dyDescent="0.35">
      <c r="B38" s="106"/>
      <c r="C38" s="107"/>
      <c r="D38" s="107"/>
      <c r="E38" s="107"/>
      <c r="F38" s="107"/>
      <c r="G38" s="107"/>
      <c r="H38" s="107"/>
      <c r="I38" s="107"/>
      <c r="J38" s="107"/>
      <c r="K38" s="108" t="s">
        <v>9</v>
      </c>
      <c r="L38" s="108"/>
      <c r="M38" s="109">
        <f>SUM(M36:M37)</f>
        <v>48400</v>
      </c>
      <c r="N38" s="108" t="s">
        <v>9</v>
      </c>
      <c r="O38" s="108"/>
      <c r="P38" s="109">
        <f t="shared" ref="P38" si="61">SUM(P36:P37)</f>
        <v>49386</v>
      </c>
      <c r="Q38" s="108" t="s">
        <v>9</v>
      </c>
      <c r="R38" s="108"/>
      <c r="S38" s="109">
        <f t="shared" ref="S38" si="62">SUM(S36:S37)</f>
        <v>48954</v>
      </c>
      <c r="T38" s="108" t="s">
        <v>9</v>
      </c>
      <c r="U38" s="108"/>
      <c r="V38" s="109">
        <f t="shared" ref="V38" si="63">SUM(V36:V37)</f>
        <v>39705</v>
      </c>
      <c r="W38" s="108" t="s">
        <v>9</v>
      </c>
      <c r="X38" s="108"/>
      <c r="Y38" s="109">
        <f t="shared" ref="Y38" si="64">SUM(Y36:Y37)</f>
        <v>47085</v>
      </c>
      <c r="Z38" s="108" t="s">
        <v>9</v>
      </c>
      <c r="AA38" s="108"/>
      <c r="AB38" s="109">
        <f t="shared" ref="AB38" si="65">SUM(AB36:AB37)</f>
        <v>63100</v>
      </c>
      <c r="AC38" s="108" t="s">
        <v>9</v>
      </c>
      <c r="AD38" s="108"/>
      <c r="AE38" s="109">
        <f t="shared" ref="AE38" si="66">SUM(AE36:AE37)</f>
        <v>57600</v>
      </c>
      <c r="AF38" s="110" t="s">
        <v>9</v>
      </c>
      <c r="AG38" s="110"/>
      <c r="AH38" s="111">
        <f t="shared" ref="AH38" si="67">SUM(AH36:AH37)</f>
        <v>40583</v>
      </c>
      <c r="AI38" s="108" t="s">
        <v>9</v>
      </c>
      <c r="AJ38" s="108"/>
      <c r="AK38" s="109">
        <f t="shared" ref="AK38" si="68">SUM(AK36:AK37)</f>
        <v>38475</v>
      </c>
      <c r="AL38" s="108" t="s">
        <v>9</v>
      </c>
      <c r="AM38" s="108"/>
      <c r="AN38" s="109">
        <f t="shared" ref="AN38" si="69">SUM(AN36:AN37)</f>
        <v>56770</v>
      </c>
      <c r="AO38" s="108" t="s">
        <v>9</v>
      </c>
      <c r="AP38" s="108"/>
      <c r="AQ38" s="111">
        <f t="shared" ref="AQ38" si="70">SUM(AQ36:AQ37)</f>
        <v>37817</v>
      </c>
      <c r="AR38" s="108" t="s">
        <v>9</v>
      </c>
      <c r="AS38" s="108"/>
      <c r="AT38" s="109">
        <f t="shared" ref="AT38" si="71">SUM(AT36:AT37)</f>
        <v>53760</v>
      </c>
      <c r="AU38" s="108" t="s">
        <v>9</v>
      </c>
      <c r="AV38" s="108"/>
      <c r="AW38" s="109">
        <f t="shared" ref="AW38" si="72">SUM(AW36:AW37)</f>
        <v>0</v>
      </c>
    </row>
    <row r="39" spans="2:49" ht="4.5" customHeight="1" x14ac:dyDescent="0.35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123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5"/>
      <c r="Z39" s="123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5"/>
      <c r="AL39" s="123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5"/>
    </row>
    <row r="40" spans="2:49" x14ac:dyDescent="0.35">
      <c r="B40" s="81" t="s">
        <v>24</v>
      </c>
      <c r="C40" s="82"/>
      <c r="D40" s="83" t="s">
        <v>22</v>
      </c>
      <c r="E40" s="83"/>
      <c r="F40" s="83" t="s">
        <v>44</v>
      </c>
      <c r="G40" s="85" t="s">
        <v>14</v>
      </c>
      <c r="H40" s="86">
        <v>260</v>
      </c>
      <c r="I40" s="86"/>
      <c r="J40" s="87" t="s">
        <v>0</v>
      </c>
      <c r="K40" s="88">
        <v>395</v>
      </c>
      <c r="L40" s="88"/>
      <c r="M40" s="90">
        <f>H40*K40</f>
        <v>102700</v>
      </c>
      <c r="N40" s="88">
        <v>398</v>
      </c>
      <c r="O40" s="88"/>
      <c r="P40" s="90">
        <f>H40*N40</f>
        <v>103480</v>
      </c>
      <c r="Q40" s="88">
        <v>0</v>
      </c>
      <c r="R40" s="88"/>
      <c r="S40" s="90">
        <f t="shared" ref="S40:S42" si="73">N40*Q40</f>
        <v>0</v>
      </c>
      <c r="T40" s="88">
        <v>287</v>
      </c>
      <c r="U40" s="88"/>
      <c r="V40" s="90">
        <f>H40*T40</f>
        <v>74620</v>
      </c>
      <c r="W40" s="88">
        <v>400</v>
      </c>
      <c r="X40" s="88"/>
      <c r="Y40" s="90">
        <f>H40*W40</f>
        <v>104000</v>
      </c>
      <c r="Z40" s="88">
        <v>275</v>
      </c>
      <c r="AA40" s="88"/>
      <c r="AB40" s="90">
        <f>H40*Z40</f>
        <v>71500</v>
      </c>
      <c r="AC40" s="91">
        <v>300</v>
      </c>
      <c r="AD40" s="91"/>
      <c r="AE40" s="93">
        <f>H40*AC40</f>
        <v>78000</v>
      </c>
      <c r="AF40" s="88">
        <v>285</v>
      </c>
      <c r="AG40" s="88"/>
      <c r="AH40" s="90">
        <f>H40*AF40</f>
        <v>74100</v>
      </c>
      <c r="AI40" s="88">
        <v>160</v>
      </c>
      <c r="AJ40" s="88"/>
      <c r="AK40" s="93">
        <f>H40*AI40</f>
        <v>41600</v>
      </c>
      <c r="AL40" s="88">
        <v>355</v>
      </c>
      <c r="AM40" s="88"/>
      <c r="AN40" s="90">
        <f>H40*AL40</f>
        <v>92300</v>
      </c>
      <c r="AO40" s="88">
        <v>165</v>
      </c>
      <c r="AP40" s="88"/>
      <c r="AQ40" s="90">
        <f>H40*AO40</f>
        <v>42900</v>
      </c>
      <c r="AR40" s="88">
        <v>280</v>
      </c>
      <c r="AS40" s="88"/>
      <c r="AT40" s="90">
        <f>H40*AR40</f>
        <v>72800</v>
      </c>
      <c r="AU40" s="88">
        <v>0</v>
      </c>
      <c r="AV40" s="88"/>
      <c r="AW40" s="90">
        <f t="shared" ref="AW40:AW42" si="74">AR40*AU40</f>
        <v>0</v>
      </c>
    </row>
    <row r="41" spans="2:49" x14ac:dyDescent="0.35">
      <c r="B41" s="81"/>
      <c r="C41" s="82"/>
      <c r="D41" s="83"/>
      <c r="E41" s="83"/>
      <c r="F41" s="83"/>
      <c r="G41" s="85" t="s">
        <v>13</v>
      </c>
      <c r="H41" s="86">
        <v>56</v>
      </c>
      <c r="I41" s="86"/>
      <c r="J41" s="87" t="s">
        <v>0</v>
      </c>
      <c r="K41" s="88">
        <v>355</v>
      </c>
      <c r="L41" s="88"/>
      <c r="M41" s="90">
        <f t="shared" ref="M41:M42" si="75">H41*K41</f>
        <v>19880</v>
      </c>
      <c r="N41" s="88">
        <v>348</v>
      </c>
      <c r="O41" s="88"/>
      <c r="P41" s="90">
        <f>H41*N41</f>
        <v>19488</v>
      </c>
      <c r="Q41" s="88">
        <v>0</v>
      </c>
      <c r="R41" s="88"/>
      <c r="S41" s="90">
        <f t="shared" si="73"/>
        <v>0</v>
      </c>
      <c r="T41" s="88">
        <v>300</v>
      </c>
      <c r="U41" s="88"/>
      <c r="V41" s="90">
        <f>H41*T41</f>
        <v>16800</v>
      </c>
      <c r="W41" s="88">
        <v>400</v>
      </c>
      <c r="X41" s="88"/>
      <c r="Y41" s="90">
        <f>H41*W41</f>
        <v>22400</v>
      </c>
      <c r="Z41" s="88">
        <v>345</v>
      </c>
      <c r="AA41" s="88"/>
      <c r="AB41" s="90">
        <f>H41*Z41</f>
        <v>19320</v>
      </c>
      <c r="AC41" s="91">
        <v>300</v>
      </c>
      <c r="AD41" s="91"/>
      <c r="AE41" s="93">
        <f>H41*AC41</f>
        <v>16800</v>
      </c>
      <c r="AF41" s="88">
        <v>305</v>
      </c>
      <c r="AG41" s="88"/>
      <c r="AH41" s="90">
        <f>H41*AF41</f>
        <v>17080</v>
      </c>
      <c r="AI41" s="88">
        <v>210</v>
      </c>
      <c r="AJ41" s="88"/>
      <c r="AK41" s="93">
        <f>H41*AI41</f>
        <v>11760</v>
      </c>
      <c r="AL41" s="88">
        <v>335</v>
      </c>
      <c r="AM41" s="88"/>
      <c r="AN41" s="90">
        <f>SUM(H41*AL41)</f>
        <v>18760</v>
      </c>
      <c r="AO41" s="88">
        <v>212</v>
      </c>
      <c r="AP41" s="88"/>
      <c r="AQ41" s="90">
        <f>H41*AO41</f>
        <v>11872</v>
      </c>
      <c r="AR41" s="88">
        <v>280</v>
      </c>
      <c r="AS41" s="88"/>
      <c r="AT41" s="90">
        <f>H41*AR41</f>
        <v>15680</v>
      </c>
      <c r="AU41" s="88">
        <v>0</v>
      </c>
      <c r="AV41" s="88"/>
      <c r="AW41" s="90">
        <f t="shared" si="74"/>
        <v>0</v>
      </c>
    </row>
    <row r="42" spans="2:49" ht="15" customHeight="1" x14ac:dyDescent="0.35">
      <c r="B42" s="81"/>
      <c r="C42" s="82"/>
      <c r="D42" s="83" t="s">
        <v>23</v>
      </c>
      <c r="E42" s="83"/>
      <c r="F42" s="83"/>
      <c r="G42" s="85" t="s">
        <v>12</v>
      </c>
      <c r="H42" s="86">
        <v>199</v>
      </c>
      <c r="I42" s="86"/>
      <c r="J42" s="87" t="s">
        <v>0</v>
      </c>
      <c r="K42" s="88">
        <v>255</v>
      </c>
      <c r="L42" s="88"/>
      <c r="M42" s="90">
        <f t="shared" si="75"/>
        <v>50745</v>
      </c>
      <c r="N42" s="88">
        <v>248</v>
      </c>
      <c r="O42" s="88"/>
      <c r="P42" s="90">
        <f>H42*N42</f>
        <v>49352</v>
      </c>
      <c r="Q42" s="88">
        <v>0</v>
      </c>
      <c r="R42" s="88"/>
      <c r="S42" s="90">
        <f t="shared" si="73"/>
        <v>0</v>
      </c>
      <c r="T42" s="88">
        <v>320</v>
      </c>
      <c r="U42" s="88"/>
      <c r="V42" s="90">
        <f>H42*T42</f>
        <v>63680</v>
      </c>
      <c r="W42" s="88">
        <v>400</v>
      </c>
      <c r="X42" s="88"/>
      <c r="Y42" s="90">
        <f>H42*W42</f>
        <v>79600</v>
      </c>
      <c r="Z42" s="88">
        <v>395</v>
      </c>
      <c r="AA42" s="88"/>
      <c r="AB42" s="90">
        <f>H42*Z42</f>
        <v>78605</v>
      </c>
      <c r="AC42" s="91">
        <v>300</v>
      </c>
      <c r="AD42" s="91"/>
      <c r="AE42" s="93">
        <f>H42*AC42</f>
        <v>59700</v>
      </c>
      <c r="AF42" s="88">
        <v>345</v>
      </c>
      <c r="AG42" s="88"/>
      <c r="AH42" s="90">
        <f>H42*AF42</f>
        <v>68655</v>
      </c>
      <c r="AI42" s="88">
        <v>320</v>
      </c>
      <c r="AJ42" s="88"/>
      <c r="AK42" s="93">
        <f>H42*AI42</f>
        <v>63680</v>
      </c>
      <c r="AL42" s="88">
        <v>285</v>
      </c>
      <c r="AM42" s="88"/>
      <c r="AN42" s="90">
        <f>H42*AL42</f>
        <v>56715</v>
      </c>
      <c r="AO42" s="88">
        <v>325</v>
      </c>
      <c r="AP42" s="88"/>
      <c r="AQ42" s="90">
        <f>H42*AO42</f>
        <v>64675</v>
      </c>
      <c r="AR42" s="88">
        <v>280</v>
      </c>
      <c r="AS42" s="88"/>
      <c r="AT42" s="90">
        <f>H42*AR42</f>
        <v>55720</v>
      </c>
      <c r="AU42" s="88">
        <v>0</v>
      </c>
      <c r="AV42" s="88"/>
      <c r="AW42" s="90">
        <f t="shared" si="74"/>
        <v>0</v>
      </c>
    </row>
    <row r="43" spans="2:49" ht="28.5" customHeight="1" x14ac:dyDescent="0.35">
      <c r="B43" s="106"/>
      <c r="C43" s="107"/>
      <c r="D43" s="107"/>
      <c r="E43" s="107"/>
      <c r="F43" s="107"/>
      <c r="G43" s="107"/>
      <c r="H43" s="107"/>
      <c r="I43" s="107"/>
      <c r="J43" s="107"/>
      <c r="K43" s="108" t="s">
        <v>9</v>
      </c>
      <c r="L43" s="108"/>
      <c r="M43" s="109">
        <f>SUM(M40:M42)</f>
        <v>173325</v>
      </c>
      <c r="N43" s="108" t="s">
        <v>9</v>
      </c>
      <c r="O43" s="108"/>
      <c r="P43" s="109">
        <f t="shared" ref="P43" si="76">SUM(P40:P42)</f>
        <v>172320</v>
      </c>
      <c r="Q43" s="108" t="s">
        <v>9</v>
      </c>
      <c r="R43" s="108"/>
      <c r="S43" s="109">
        <f t="shared" ref="S43" si="77">SUM(S40:S42)</f>
        <v>0</v>
      </c>
      <c r="T43" s="108" t="s">
        <v>9</v>
      </c>
      <c r="U43" s="108"/>
      <c r="V43" s="109">
        <f t="shared" ref="V43" si="78">SUM(V40:V42)</f>
        <v>155100</v>
      </c>
      <c r="W43" s="108" t="s">
        <v>9</v>
      </c>
      <c r="X43" s="108"/>
      <c r="Y43" s="109">
        <f t="shared" ref="Y43" si="79">SUM(Y40:Y42)</f>
        <v>206000</v>
      </c>
      <c r="Z43" s="108" t="s">
        <v>9</v>
      </c>
      <c r="AA43" s="108"/>
      <c r="AB43" s="109">
        <f t="shared" ref="AB43" si="80">SUM(AB40:AB42)</f>
        <v>169425</v>
      </c>
      <c r="AC43" s="110" t="s">
        <v>9</v>
      </c>
      <c r="AD43" s="110"/>
      <c r="AE43" s="111">
        <f t="shared" ref="AE43" si="81">SUM(AE40:AE42)</f>
        <v>154500</v>
      </c>
      <c r="AF43" s="108" t="s">
        <v>9</v>
      </c>
      <c r="AG43" s="108"/>
      <c r="AH43" s="109">
        <f t="shared" ref="AH43" si="82">SUM(AH40:AH42)</f>
        <v>159835</v>
      </c>
      <c r="AI43" s="108" t="s">
        <v>9</v>
      </c>
      <c r="AJ43" s="108"/>
      <c r="AK43" s="111">
        <f t="shared" ref="AK43" si="83">SUM(AK40:AK42)</f>
        <v>117040</v>
      </c>
      <c r="AL43" s="108" t="s">
        <v>9</v>
      </c>
      <c r="AM43" s="108"/>
      <c r="AN43" s="109">
        <f t="shared" ref="AN43" si="84">SUM(AN40:AN42)</f>
        <v>167775</v>
      </c>
      <c r="AO43" s="108" t="s">
        <v>9</v>
      </c>
      <c r="AP43" s="108"/>
      <c r="AQ43" s="109">
        <f t="shared" ref="AQ43" si="85">SUM(AQ40:AQ42)</f>
        <v>119447</v>
      </c>
      <c r="AR43" s="108" t="s">
        <v>9</v>
      </c>
      <c r="AS43" s="108"/>
      <c r="AT43" s="109">
        <f t="shared" ref="AT43" si="86">SUM(AT40:AT42)</f>
        <v>144200</v>
      </c>
      <c r="AU43" s="108" t="s">
        <v>9</v>
      </c>
      <c r="AV43" s="108"/>
      <c r="AW43" s="109">
        <f t="shared" ref="AW43" si="87">SUM(AW40:AW42)</f>
        <v>0</v>
      </c>
    </row>
    <row r="44" spans="2:49" ht="5.25" customHeight="1" x14ac:dyDescent="0.35"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6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  <c r="Z44" s="126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6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8"/>
    </row>
    <row r="45" spans="2:49" x14ac:dyDescent="0.35">
      <c r="B45" s="81" t="s">
        <v>24</v>
      </c>
      <c r="C45" s="82"/>
      <c r="D45" s="83" t="s">
        <v>25</v>
      </c>
      <c r="E45" s="83"/>
      <c r="F45" s="83" t="s">
        <v>21</v>
      </c>
      <c r="G45" s="85" t="s">
        <v>14</v>
      </c>
      <c r="H45" s="86">
        <v>193</v>
      </c>
      <c r="I45" s="86"/>
      <c r="J45" s="87" t="s">
        <v>0</v>
      </c>
      <c r="K45" s="88">
        <v>395</v>
      </c>
      <c r="L45" s="88"/>
      <c r="M45" s="90">
        <f>H45*K45</f>
        <v>76235</v>
      </c>
      <c r="N45" s="88">
        <v>398</v>
      </c>
      <c r="O45" s="88"/>
      <c r="P45" s="90">
        <f>H45*N45</f>
        <v>76814</v>
      </c>
      <c r="Q45" s="88">
        <v>369</v>
      </c>
      <c r="R45" s="88"/>
      <c r="S45" s="90">
        <f>H45*Q45</f>
        <v>71217</v>
      </c>
      <c r="T45" s="88">
        <v>290</v>
      </c>
      <c r="U45" s="88"/>
      <c r="V45" s="90">
        <f>H45*T45</f>
        <v>55970</v>
      </c>
      <c r="W45" s="88">
        <v>390</v>
      </c>
      <c r="X45" s="88"/>
      <c r="Y45" s="90">
        <f>H45*W45</f>
        <v>75270</v>
      </c>
      <c r="Z45" s="88">
        <v>275</v>
      </c>
      <c r="AA45" s="88"/>
      <c r="AB45" s="90">
        <f>H45*Z45</f>
        <v>53075</v>
      </c>
      <c r="AC45" s="88">
        <v>300</v>
      </c>
      <c r="AD45" s="88"/>
      <c r="AE45" s="90">
        <f>H45*AC45</f>
        <v>57900</v>
      </c>
      <c r="AF45" s="88">
        <v>295</v>
      </c>
      <c r="AG45" s="88"/>
      <c r="AH45" s="90">
        <f>H45*AF45</f>
        <v>56935</v>
      </c>
      <c r="AI45" s="88">
        <v>160</v>
      </c>
      <c r="AJ45" s="88"/>
      <c r="AK45" s="93">
        <f>H45*AI45</f>
        <v>30880</v>
      </c>
      <c r="AL45" s="88">
        <v>355</v>
      </c>
      <c r="AM45" s="88"/>
      <c r="AN45" s="90">
        <f>H45*AL45</f>
        <v>68515</v>
      </c>
      <c r="AO45" s="88">
        <v>165</v>
      </c>
      <c r="AP45" s="88"/>
      <c r="AQ45" s="90">
        <f>H45*AO45</f>
        <v>31845</v>
      </c>
      <c r="AR45" s="91">
        <v>280</v>
      </c>
      <c r="AS45" s="91"/>
      <c r="AT45" s="93">
        <f>H45*AR45</f>
        <v>54040</v>
      </c>
      <c r="AU45" s="88">
        <v>0</v>
      </c>
      <c r="AV45" s="88"/>
      <c r="AW45" s="90">
        <f t="shared" ref="AW45:AW47" si="88">AR45*AU45</f>
        <v>0</v>
      </c>
    </row>
    <row r="46" spans="2:49" x14ac:dyDescent="0.35">
      <c r="B46" s="81"/>
      <c r="C46" s="82"/>
      <c r="D46" s="83"/>
      <c r="E46" s="83"/>
      <c r="F46" s="83"/>
      <c r="G46" s="85" t="s">
        <v>13</v>
      </c>
      <c r="H46" s="86">
        <v>427</v>
      </c>
      <c r="I46" s="86"/>
      <c r="J46" s="87" t="s">
        <v>0</v>
      </c>
      <c r="K46" s="88">
        <v>355</v>
      </c>
      <c r="L46" s="88"/>
      <c r="M46" s="90">
        <f t="shared" ref="M46:M47" si="89">H46*K46</f>
        <v>151585</v>
      </c>
      <c r="N46" s="88">
        <v>348</v>
      </c>
      <c r="O46" s="88"/>
      <c r="P46" s="90">
        <f>H46*N46</f>
        <v>148596</v>
      </c>
      <c r="Q46" s="88">
        <v>289</v>
      </c>
      <c r="R46" s="88"/>
      <c r="S46" s="90">
        <f>H46*Q46</f>
        <v>123403</v>
      </c>
      <c r="T46" s="88">
        <v>295</v>
      </c>
      <c r="U46" s="88"/>
      <c r="V46" s="90">
        <f>H46*T46</f>
        <v>125965</v>
      </c>
      <c r="W46" s="88">
        <v>390</v>
      </c>
      <c r="X46" s="88"/>
      <c r="Y46" s="90">
        <f>H46*W46</f>
        <v>166530</v>
      </c>
      <c r="Z46" s="88">
        <v>345</v>
      </c>
      <c r="AA46" s="88"/>
      <c r="AB46" s="90">
        <f>H46*Z46</f>
        <v>147315</v>
      </c>
      <c r="AC46" s="88">
        <v>300</v>
      </c>
      <c r="AD46" s="88"/>
      <c r="AE46" s="90">
        <f>H46*AC46</f>
        <v>128100</v>
      </c>
      <c r="AF46" s="88">
        <v>315</v>
      </c>
      <c r="AG46" s="88"/>
      <c r="AH46" s="90">
        <f>H46*AF46</f>
        <v>134505</v>
      </c>
      <c r="AI46" s="88">
        <v>210</v>
      </c>
      <c r="AJ46" s="88"/>
      <c r="AK46" s="93">
        <f>H46*AI46</f>
        <v>89670</v>
      </c>
      <c r="AL46" s="88">
        <v>335</v>
      </c>
      <c r="AM46" s="88"/>
      <c r="AN46" s="90">
        <f>H46*AL46</f>
        <v>143045</v>
      </c>
      <c r="AO46" s="88">
        <v>212</v>
      </c>
      <c r="AP46" s="88"/>
      <c r="AQ46" s="90">
        <f>H46*AO46</f>
        <v>90524</v>
      </c>
      <c r="AR46" s="91">
        <v>280</v>
      </c>
      <c r="AS46" s="91"/>
      <c r="AT46" s="93">
        <f>H46*AR46</f>
        <v>119560</v>
      </c>
      <c r="AU46" s="88">
        <v>0</v>
      </c>
      <c r="AV46" s="88"/>
      <c r="AW46" s="90">
        <f t="shared" si="88"/>
        <v>0</v>
      </c>
    </row>
    <row r="47" spans="2:49" x14ac:dyDescent="0.35">
      <c r="B47" s="81"/>
      <c r="C47" s="82"/>
      <c r="D47" s="83" t="s">
        <v>26</v>
      </c>
      <c r="E47" s="83"/>
      <c r="F47" s="83"/>
      <c r="G47" s="85" t="s">
        <v>12</v>
      </c>
      <c r="H47" s="86">
        <v>15</v>
      </c>
      <c r="I47" s="86"/>
      <c r="J47" s="87" t="s">
        <v>0</v>
      </c>
      <c r="K47" s="88">
        <v>255</v>
      </c>
      <c r="L47" s="88"/>
      <c r="M47" s="90">
        <f t="shared" si="89"/>
        <v>3825</v>
      </c>
      <c r="N47" s="88">
        <v>248</v>
      </c>
      <c r="O47" s="88"/>
      <c r="P47" s="90">
        <f>H47*N47</f>
        <v>3720</v>
      </c>
      <c r="Q47" s="88">
        <v>248</v>
      </c>
      <c r="R47" s="88"/>
      <c r="S47" s="90">
        <f>H47*Q47</f>
        <v>3720</v>
      </c>
      <c r="T47" s="88">
        <v>325</v>
      </c>
      <c r="U47" s="88"/>
      <c r="V47" s="90">
        <f>H47*T47</f>
        <v>4875</v>
      </c>
      <c r="W47" s="88">
        <v>390</v>
      </c>
      <c r="X47" s="88"/>
      <c r="Y47" s="90">
        <f>H47*W47</f>
        <v>5850</v>
      </c>
      <c r="Z47" s="88">
        <v>395</v>
      </c>
      <c r="AA47" s="88"/>
      <c r="AB47" s="90">
        <f>H47*Z47</f>
        <v>5925</v>
      </c>
      <c r="AC47" s="88">
        <v>300</v>
      </c>
      <c r="AD47" s="88"/>
      <c r="AE47" s="90">
        <f>H47*AC47</f>
        <v>4500</v>
      </c>
      <c r="AF47" s="88">
        <v>355</v>
      </c>
      <c r="AG47" s="88"/>
      <c r="AH47" s="90">
        <f>H47*AF47</f>
        <v>5325</v>
      </c>
      <c r="AI47" s="88">
        <v>320</v>
      </c>
      <c r="AJ47" s="88"/>
      <c r="AK47" s="93">
        <f>H47*AI47</f>
        <v>4800</v>
      </c>
      <c r="AL47" s="88">
        <v>285</v>
      </c>
      <c r="AM47" s="88"/>
      <c r="AN47" s="90">
        <f>H47*AL47</f>
        <v>4275</v>
      </c>
      <c r="AO47" s="88">
        <v>325</v>
      </c>
      <c r="AP47" s="88"/>
      <c r="AQ47" s="90">
        <f>H47*AO47</f>
        <v>4875</v>
      </c>
      <c r="AR47" s="91">
        <v>280</v>
      </c>
      <c r="AS47" s="91"/>
      <c r="AT47" s="93">
        <f>H47*AR47</f>
        <v>4200</v>
      </c>
      <c r="AU47" s="88">
        <v>0</v>
      </c>
      <c r="AV47" s="88"/>
      <c r="AW47" s="90">
        <f t="shared" si="88"/>
        <v>0</v>
      </c>
    </row>
    <row r="48" spans="2:49" ht="30.75" customHeight="1" x14ac:dyDescent="0.35">
      <c r="B48" s="106"/>
      <c r="C48" s="107"/>
      <c r="D48" s="107"/>
      <c r="E48" s="107"/>
      <c r="F48" s="107"/>
      <c r="G48" s="107"/>
      <c r="H48" s="107"/>
      <c r="I48" s="107"/>
      <c r="J48" s="107"/>
      <c r="K48" s="108" t="s">
        <v>9</v>
      </c>
      <c r="L48" s="108"/>
      <c r="M48" s="109">
        <f>SUM(M45:M47)</f>
        <v>231645</v>
      </c>
      <c r="N48" s="108" t="s">
        <v>9</v>
      </c>
      <c r="O48" s="108"/>
      <c r="P48" s="109">
        <f t="shared" ref="P48" si="90">SUM(P45:P47)</f>
        <v>229130</v>
      </c>
      <c r="Q48" s="108" t="s">
        <v>9</v>
      </c>
      <c r="R48" s="108"/>
      <c r="S48" s="109">
        <f t="shared" ref="S48" si="91">SUM(S45:S47)</f>
        <v>198340</v>
      </c>
      <c r="T48" s="108" t="s">
        <v>9</v>
      </c>
      <c r="U48" s="108"/>
      <c r="V48" s="109">
        <f t="shared" ref="V48" si="92">SUM(V45:V47)</f>
        <v>186810</v>
      </c>
      <c r="W48" s="108" t="s">
        <v>9</v>
      </c>
      <c r="X48" s="108"/>
      <c r="Y48" s="109">
        <f t="shared" ref="Y48" si="93">SUM(Y45:Y47)</f>
        <v>247650</v>
      </c>
      <c r="Z48" s="108" t="s">
        <v>9</v>
      </c>
      <c r="AA48" s="108"/>
      <c r="AB48" s="109">
        <f t="shared" ref="AB48" si="94">SUM(AB45:AB47)</f>
        <v>206315</v>
      </c>
      <c r="AC48" s="108" t="s">
        <v>9</v>
      </c>
      <c r="AD48" s="108"/>
      <c r="AE48" s="109">
        <f t="shared" ref="AE48" si="95">SUM(AE45:AE47)</f>
        <v>190500</v>
      </c>
      <c r="AF48" s="108" t="s">
        <v>9</v>
      </c>
      <c r="AG48" s="108"/>
      <c r="AH48" s="109">
        <f t="shared" ref="AH48" si="96">SUM(AH45:AH47)</f>
        <v>196765</v>
      </c>
      <c r="AI48" s="108" t="s">
        <v>9</v>
      </c>
      <c r="AJ48" s="108"/>
      <c r="AK48" s="111">
        <f t="shared" ref="AK48" si="97">SUM(AK45:AK47)</f>
        <v>125350</v>
      </c>
      <c r="AL48" s="108" t="s">
        <v>9</v>
      </c>
      <c r="AM48" s="108"/>
      <c r="AN48" s="109">
        <f t="shared" ref="AN48" si="98">SUM(AN45:AN47)</f>
        <v>215835</v>
      </c>
      <c r="AO48" s="108" t="s">
        <v>9</v>
      </c>
      <c r="AP48" s="108"/>
      <c r="AQ48" s="109">
        <f t="shared" ref="AQ48" si="99">SUM(AQ45:AQ47)</f>
        <v>127244</v>
      </c>
      <c r="AR48" s="110" t="s">
        <v>9</v>
      </c>
      <c r="AS48" s="110"/>
      <c r="AT48" s="111">
        <f t="shared" ref="AT48" si="100">SUM(AT45:AT47)</f>
        <v>177800</v>
      </c>
      <c r="AU48" s="108" t="s">
        <v>9</v>
      </c>
      <c r="AV48" s="108"/>
      <c r="AW48" s="109">
        <f t="shared" ref="AW48" si="101">SUM(AW45:AW47)</f>
        <v>0</v>
      </c>
    </row>
    <row r="49" spans="2:49" ht="4.5" customHeight="1" x14ac:dyDescent="0.35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  <c r="N49" s="12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1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1"/>
      <c r="AL49" s="129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1"/>
    </row>
    <row r="50" spans="2:49" ht="18" customHeight="1" x14ac:dyDescent="0.35">
      <c r="B50" s="81" t="s">
        <v>24</v>
      </c>
      <c r="C50" s="82"/>
      <c r="D50" s="83" t="s">
        <v>27</v>
      </c>
      <c r="E50" s="83"/>
      <c r="F50" s="83" t="s">
        <v>21</v>
      </c>
      <c r="G50" s="85" t="s">
        <v>14</v>
      </c>
      <c r="H50" s="86">
        <v>355</v>
      </c>
      <c r="I50" s="86"/>
      <c r="J50" s="87" t="s">
        <v>0</v>
      </c>
      <c r="K50" s="88">
        <v>395</v>
      </c>
      <c r="L50" s="88"/>
      <c r="M50" s="90">
        <f>H50*K50</f>
        <v>140225</v>
      </c>
      <c r="N50" s="88">
        <v>398</v>
      </c>
      <c r="O50" s="88"/>
      <c r="P50" s="90">
        <f>H50*N50</f>
        <v>141290</v>
      </c>
      <c r="Q50" s="88">
        <v>369</v>
      </c>
      <c r="R50" s="88"/>
      <c r="S50" s="90">
        <f>H50*Q50</f>
        <v>130995</v>
      </c>
      <c r="T50" s="88">
        <v>288</v>
      </c>
      <c r="U50" s="88"/>
      <c r="V50" s="90">
        <f>H50*T50</f>
        <v>102240</v>
      </c>
      <c r="W50" s="88">
        <v>380</v>
      </c>
      <c r="X50" s="88"/>
      <c r="Y50" s="90">
        <f>H50*W50</f>
        <v>134900</v>
      </c>
      <c r="Z50" s="88">
        <v>275</v>
      </c>
      <c r="AA50" s="88"/>
      <c r="AB50" s="90">
        <f>H50*Z50</f>
        <v>97625</v>
      </c>
      <c r="AC50" s="88">
        <v>300</v>
      </c>
      <c r="AD50" s="88"/>
      <c r="AE50" s="90">
        <f>H50*AC50</f>
        <v>106500</v>
      </c>
      <c r="AF50" s="88">
        <v>305</v>
      </c>
      <c r="AG50" s="88"/>
      <c r="AH50" s="90">
        <f>H50*AF50</f>
        <v>108275</v>
      </c>
      <c r="AI50" s="88">
        <v>160</v>
      </c>
      <c r="AJ50" s="88"/>
      <c r="AK50" s="93">
        <f>H50*AI50</f>
        <v>56800</v>
      </c>
      <c r="AL50" s="88">
        <v>355</v>
      </c>
      <c r="AM50" s="88"/>
      <c r="AN50" s="90">
        <f>H50*AL50</f>
        <v>126025</v>
      </c>
      <c r="AO50" s="88">
        <v>165</v>
      </c>
      <c r="AP50" s="88"/>
      <c r="AQ50" s="90">
        <f>H50*AO50</f>
        <v>58575</v>
      </c>
      <c r="AR50" s="91">
        <v>280</v>
      </c>
      <c r="AS50" s="91"/>
      <c r="AT50" s="93">
        <f>H50*AR50</f>
        <v>99400</v>
      </c>
      <c r="AU50" s="88">
        <v>0</v>
      </c>
      <c r="AV50" s="88"/>
      <c r="AW50" s="90">
        <f t="shared" ref="AW50:AW52" si="102">AR50*AU50</f>
        <v>0</v>
      </c>
    </row>
    <row r="51" spans="2:49" ht="18" customHeight="1" x14ac:dyDescent="0.35">
      <c r="B51" s="81"/>
      <c r="C51" s="82"/>
      <c r="D51" s="83"/>
      <c r="E51" s="83"/>
      <c r="F51" s="83"/>
      <c r="G51" s="85" t="s">
        <v>13</v>
      </c>
      <c r="H51" s="86">
        <v>405</v>
      </c>
      <c r="I51" s="86"/>
      <c r="J51" s="87" t="s">
        <v>0</v>
      </c>
      <c r="K51" s="88">
        <v>355</v>
      </c>
      <c r="L51" s="88"/>
      <c r="M51" s="90">
        <f t="shared" ref="M51:M52" si="103">H51*K51</f>
        <v>143775</v>
      </c>
      <c r="N51" s="88">
        <v>348</v>
      </c>
      <c r="O51" s="88"/>
      <c r="P51" s="90">
        <f>H51*N51</f>
        <v>140940</v>
      </c>
      <c r="Q51" s="88">
        <v>289</v>
      </c>
      <c r="R51" s="88"/>
      <c r="S51" s="90">
        <f>H51*Q51</f>
        <v>117045</v>
      </c>
      <c r="T51" s="88">
        <v>297</v>
      </c>
      <c r="U51" s="88"/>
      <c r="V51" s="90">
        <f>H51*T51</f>
        <v>120285</v>
      </c>
      <c r="W51" s="88">
        <v>380</v>
      </c>
      <c r="X51" s="88"/>
      <c r="Y51" s="90">
        <f>H51*W51</f>
        <v>153900</v>
      </c>
      <c r="Z51" s="88">
        <v>345</v>
      </c>
      <c r="AA51" s="88"/>
      <c r="AB51" s="90">
        <f>H51*Z51</f>
        <v>139725</v>
      </c>
      <c r="AC51" s="88">
        <v>300</v>
      </c>
      <c r="AD51" s="88"/>
      <c r="AE51" s="90">
        <f>H51*AC51</f>
        <v>121500</v>
      </c>
      <c r="AF51" s="88">
        <v>325</v>
      </c>
      <c r="AG51" s="88"/>
      <c r="AH51" s="90">
        <f>H51*AF51</f>
        <v>131625</v>
      </c>
      <c r="AI51" s="88">
        <v>210</v>
      </c>
      <c r="AJ51" s="88"/>
      <c r="AK51" s="93">
        <f>H51*AI51</f>
        <v>85050</v>
      </c>
      <c r="AL51" s="88">
        <v>335</v>
      </c>
      <c r="AM51" s="88"/>
      <c r="AN51" s="90">
        <f>H51*AL51</f>
        <v>135675</v>
      </c>
      <c r="AO51" s="88">
        <v>212</v>
      </c>
      <c r="AP51" s="88"/>
      <c r="AQ51" s="90">
        <f>H51*AO51</f>
        <v>85860</v>
      </c>
      <c r="AR51" s="91">
        <v>280</v>
      </c>
      <c r="AS51" s="91"/>
      <c r="AT51" s="93">
        <f>H51*AR51</f>
        <v>113400</v>
      </c>
      <c r="AU51" s="88">
        <v>0</v>
      </c>
      <c r="AV51" s="88"/>
      <c r="AW51" s="90">
        <f t="shared" si="102"/>
        <v>0</v>
      </c>
    </row>
    <row r="52" spans="2:49" ht="18" customHeight="1" x14ac:dyDescent="0.35">
      <c r="B52" s="81"/>
      <c r="C52" s="82"/>
      <c r="D52" s="83" t="s">
        <v>28</v>
      </c>
      <c r="E52" s="83"/>
      <c r="F52" s="83"/>
      <c r="G52" s="85" t="s">
        <v>12</v>
      </c>
      <c r="H52" s="86">
        <v>70</v>
      </c>
      <c r="I52" s="86"/>
      <c r="J52" s="87" t="s">
        <v>0</v>
      </c>
      <c r="K52" s="88">
        <v>255</v>
      </c>
      <c r="L52" s="88"/>
      <c r="M52" s="90">
        <f t="shared" si="103"/>
        <v>17850</v>
      </c>
      <c r="N52" s="88">
        <v>248</v>
      </c>
      <c r="O52" s="88"/>
      <c r="P52" s="90">
        <f>H52*N52</f>
        <v>17360</v>
      </c>
      <c r="Q52" s="88">
        <v>248</v>
      </c>
      <c r="R52" s="88"/>
      <c r="S52" s="90">
        <f>H52*Q52</f>
        <v>17360</v>
      </c>
      <c r="T52" s="88">
        <v>320</v>
      </c>
      <c r="U52" s="88"/>
      <c r="V52" s="90">
        <f>H52*T52</f>
        <v>22400</v>
      </c>
      <c r="W52" s="88">
        <v>380</v>
      </c>
      <c r="X52" s="88"/>
      <c r="Y52" s="90">
        <f>H52*W52</f>
        <v>26600</v>
      </c>
      <c r="Z52" s="88">
        <v>395</v>
      </c>
      <c r="AA52" s="88"/>
      <c r="AB52" s="90">
        <f>H52*Z52</f>
        <v>27650</v>
      </c>
      <c r="AC52" s="88">
        <v>300</v>
      </c>
      <c r="AD52" s="88"/>
      <c r="AE52" s="90">
        <f>H52*AC52</f>
        <v>21000</v>
      </c>
      <c r="AF52" s="88">
        <v>355</v>
      </c>
      <c r="AG52" s="88"/>
      <c r="AH52" s="90">
        <f>H52*AF52</f>
        <v>24850</v>
      </c>
      <c r="AI52" s="88">
        <v>320</v>
      </c>
      <c r="AJ52" s="88"/>
      <c r="AK52" s="93">
        <f>H52*AI52</f>
        <v>22400</v>
      </c>
      <c r="AL52" s="88">
        <v>285</v>
      </c>
      <c r="AM52" s="88"/>
      <c r="AN52" s="90">
        <f>H52*AL52</f>
        <v>19950</v>
      </c>
      <c r="AO52" s="88">
        <v>325</v>
      </c>
      <c r="AP52" s="88"/>
      <c r="AQ52" s="90">
        <f>H52*AO52</f>
        <v>22750</v>
      </c>
      <c r="AR52" s="91">
        <v>280</v>
      </c>
      <c r="AS52" s="91"/>
      <c r="AT52" s="93">
        <f>H52*AR52</f>
        <v>19600</v>
      </c>
      <c r="AU52" s="88">
        <v>0</v>
      </c>
      <c r="AV52" s="88"/>
      <c r="AW52" s="90">
        <f t="shared" si="102"/>
        <v>0</v>
      </c>
    </row>
    <row r="53" spans="2:49" ht="27.75" customHeight="1" x14ac:dyDescent="0.35">
      <c r="B53" s="106"/>
      <c r="C53" s="107"/>
      <c r="D53" s="107"/>
      <c r="E53" s="107"/>
      <c r="F53" s="107"/>
      <c r="G53" s="107"/>
      <c r="H53" s="107"/>
      <c r="I53" s="107"/>
      <c r="J53" s="107"/>
      <c r="K53" s="108" t="s">
        <v>9</v>
      </c>
      <c r="L53" s="108"/>
      <c r="M53" s="109">
        <f>SUM(M50:M52)</f>
        <v>301850</v>
      </c>
      <c r="N53" s="108" t="s">
        <v>9</v>
      </c>
      <c r="O53" s="108"/>
      <c r="P53" s="109">
        <f t="shared" ref="P53" si="104">SUM(P50:P52)</f>
        <v>299590</v>
      </c>
      <c r="Q53" s="108" t="s">
        <v>9</v>
      </c>
      <c r="R53" s="108"/>
      <c r="S53" s="109">
        <f t="shared" ref="S53" si="105">SUM(S50:S52)</f>
        <v>265400</v>
      </c>
      <c r="T53" s="108" t="s">
        <v>9</v>
      </c>
      <c r="U53" s="108"/>
      <c r="V53" s="109">
        <f t="shared" ref="V53" si="106">SUM(V50:V52)</f>
        <v>244925</v>
      </c>
      <c r="W53" s="108" t="s">
        <v>9</v>
      </c>
      <c r="X53" s="108"/>
      <c r="Y53" s="109">
        <f t="shared" ref="Y53" si="107">SUM(Y50:Y52)</f>
        <v>315400</v>
      </c>
      <c r="Z53" s="108" t="s">
        <v>9</v>
      </c>
      <c r="AA53" s="108"/>
      <c r="AB53" s="109">
        <f t="shared" ref="AB53" si="108">SUM(AB50:AB52)</f>
        <v>265000</v>
      </c>
      <c r="AC53" s="108" t="s">
        <v>9</v>
      </c>
      <c r="AD53" s="108"/>
      <c r="AE53" s="109">
        <f t="shared" ref="AE53" si="109">SUM(AE50:AE52)</f>
        <v>249000</v>
      </c>
      <c r="AF53" s="108" t="s">
        <v>9</v>
      </c>
      <c r="AG53" s="108"/>
      <c r="AH53" s="109">
        <f t="shared" ref="AH53" si="110">SUM(AH50:AH52)</f>
        <v>264750</v>
      </c>
      <c r="AI53" s="108" t="s">
        <v>9</v>
      </c>
      <c r="AJ53" s="108"/>
      <c r="AK53" s="111">
        <f t="shared" ref="AK53" si="111">SUM(AK50:AK52)</f>
        <v>164250</v>
      </c>
      <c r="AL53" s="108" t="s">
        <v>9</v>
      </c>
      <c r="AM53" s="108"/>
      <c r="AN53" s="109">
        <f t="shared" ref="AN53" si="112">SUM(AN50:AN52)</f>
        <v>281650</v>
      </c>
      <c r="AO53" s="108" t="s">
        <v>9</v>
      </c>
      <c r="AP53" s="108"/>
      <c r="AQ53" s="109">
        <f t="shared" ref="AQ53" si="113">SUM(AQ50:AQ52)</f>
        <v>167185</v>
      </c>
      <c r="AR53" s="110" t="s">
        <v>9</v>
      </c>
      <c r="AS53" s="110"/>
      <c r="AT53" s="111">
        <f t="shared" ref="AT53" si="114">SUM(AT50:AT52)</f>
        <v>232400</v>
      </c>
      <c r="AU53" s="108" t="s">
        <v>9</v>
      </c>
      <c r="AV53" s="108"/>
      <c r="AW53" s="109">
        <f t="shared" ref="AW53" si="115">SUM(AW50:AW52)</f>
        <v>0</v>
      </c>
    </row>
    <row r="54" spans="2:49" ht="5.25" customHeight="1" x14ac:dyDescent="0.35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12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29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1"/>
      <c r="AL54" s="129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1"/>
    </row>
    <row r="55" spans="2:49" ht="18.75" customHeight="1" x14ac:dyDescent="0.35">
      <c r="B55" s="115" t="s">
        <v>29</v>
      </c>
      <c r="C55" s="116"/>
      <c r="D55" s="117" t="s">
        <v>30</v>
      </c>
      <c r="E55" s="118"/>
      <c r="F55" s="119" t="s">
        <v>21</v>
      </c>
      <c r="G55" s="119" t="s">
        <v>14</v>
      </c>
      <c r="H55" s="132">
        <v>227</v>
      </c>
      <c r="I55" s="133"/>
      <c r="J55" s="134" t="s">
        <v>0</v>
      </c>
      <c r="K55" s="135">
        <v>395</v>
      </c>
      <c r="L55" s="136"/>
      <c r="M55" s="137">
        <f>H55*K55</f>
        <v>89665</v>
      </c>
      <c r="N55" s="135">
        <v>398</v>
      </c>
      <c r="O55" s="136"/>
      <c r="P55" s="137">
        <f>H55*N55</f>
        <v>90346</v>
      </c>
      <c r="Q55" s="135">
        <v>399</v>
      </c>
      <c r="R55" s="136"/>
      <c r="S55" s="137">
        <f>H55*Q55</f>
        <v>90573</v>
      </c>
      <c r="T55" s="135">
        <v>195</v>
      </c>
      <c r="U55" s="136"/>
      <c r="V55" s="137">
        <f>H55*T55</f>
        <v>44265</v>
      </c>
      <c r="W55" s="135">
        <v>200</v>
      </c>
      <c r="X55" s="136"/>
      <c r="Y55" s="138">
        <f>H55*W55</f>
        <v>45400</v>
      </c>
      <c r="Z55" s="135">
        <v>225</v>
      </c>
      <c r="AA55" s="136"/>
      <c r="AB55" s="137">
        <f>H55*Z55</f>
        <v>51075</v>
      </c>
      <c r="AC55" s="135">
        <v>300</v>
      </c>
      <c r="AD55" s="136"/>
      <c r="AE55" s="137">
        <f>H55*AC55</f>
        <v>68100</v>
      </c>
      <c r="AF55" s="135">
        <v>175</v>
      </c>
      <c r="AG55" s="136"/>
      <c r="AH55" s="137">
        <f>H55*AF55</f>
        <v>39725</v>
      </c>
      <c r="AI55" s="135">
        <v>169</v>
      </c>
      <c r="AJ55" s="136"/>
      <c r="AK55" s="137">
        <f>H55*AI55</f>
        <v>38363</v>
      </c>
      <c r="AL55" s="135">
        <v>159</v>
      </c>
      <c r="AM55" s="136"/>
      <c r="AN55" s="137">
        <f>H55*AL55</f>
        <v>36093</v>
      </c>
      <c r="AO55" s="135">
        <v>165</v>
      </c>
      <c r="AP55" s="136"/>
      <c r="AQ55" s="137">
        <f>H55*AO55</f>
        <v>37455</v>
      </c>
      <c r="AR55" s="135">
        <v>280</v>
      </c>
      <c r="AS55" s="136"/>
      <c r="AT55" s="137">
        <f>H55*AR55</f>
        <v>63560</v>
      </c>
      <c r="AU55" s="135"/>
      <c r="AV55" s="136"/>
      <c r="AW55" s="137">
        <f t="shared" ref="AW55" si="116">AR55*AU55</f>
        <v>0</v>
      </c>
    </row>
    <row r="56" spans="2:49" ht="21" customHeight="1" x14ac:dyDescent="0.35">
      <c r="B56" s="121"/>
      <c r="C56" s="122"/>
      <c r="D56" s="117" t="s">
        <v>31</v>
      </c>
      <c r="E56" s="118"/>
      <c r="F56" s="71"/>
      <c r="G56" s="71"/>
      <c r="H56" s="139"/>
      <c r="I56" s="140"/>
      <c r="J56" s="73"/>
      <c r="K56" s="141"/>
      <c r="L56" s="142"/>
      <c r="M56" s="143"/>
      <c r="N56" s="141"/>
      <c r="O56" s="142"/>
      <c r="P56" s="143"/>
      <c r="Q56" s="141"/>
      <c r="R56" s="142"/>
      <c r="S56" s="143"/>
      <c r="T56" s="141"/>
      <c r="U56" s="142"/>
      <c r="V56" s="143"/>
      <c r="W56" s="141"/>
      <c r="X56" s="142"/>
      <c r="Y56" s="144"/>
      <c r="Z56" s="141"/>
      <c r="AA56" s="142"/>
      <c r="AB56" s="143"/>
      <c r="AC56" s="141"/>
      <c r="AD56" s="142"/>
      <c r="AE56" s="143"/>
      <c r="AF56" s="141"/>
      <c r="AG56" s="142"/>
      <c r="AH56" s="143"/>
      <c r="AI56" s="141"/>
      <c r="AJ56" s="142"/>
      <c r="AK56" s="143"/>
      <c r="AL56" s="141"/>
      <c r="AM56" s="142"/>
      <c r="AN56" s="143"/>
      <c r="AO56" s="141"/>
      <c r="AP56" s="142"/>
      <c r="AQ56" s="143"/>
      <c r="AR56" s="141"/>
      <c r="AS56" s="142"/>
      <c r="AT56" s="143"/>
      <c r="AU56" s="141"/>
      <c r="AV56" s="142"/>
      <c r="AW56" s="143"/>
    </row>
    <row r="57" spans="2:49" ht="24.75" customHeight="1" x14ac:dyDescent="0.35">
      <c r="B57" s="106"/>
      <c r="C57" s="107"/>
      <c r="D57" s="107"/>
      <c r="E57" s="107"/>
      <c r="F57" s="107"/>
      <c r="G57" s="107"/>
      <c r="H57" s="107"/>
      <c r="I57" s="107"/>
      <c r="J57" s="107"/>
      <c r="K57" s="108" t="s">
        <v>9</v>
      </c>
      <c r="L57" s="108"/>
      <c r="M57" s="109">
        <f>SUM(M55)</f>
        <v>89665</v>
      </c>
      <c r="N57" s="108" t="s">
        <v>9</v>
      </c>
      <c r="O57" s="108"/>
      <c r="P57" s="109">
        <f>SUM(P55)</f>
        <v>90346</v>
      </c>
      <c r="Q57" s="108" t="s">
        <v>9</v>
      </c>
      <c r="R57" s="108"/>
      <c r="S57" s="109">
        <f>SUM(S55)</f>
        <v>90573</v>
      </c>
      <c r="T57" s="108" t="s">
        <v>9</v>
      </c>
      <c r="U57" s="108"/>
      <c r="V57" s="109">
        <f>SUM(V55)</f>
        <v>44265</v>
      </c>
      <c r="W57" s="108" t="s">
        <v>9</v>
      </c>
      <c r="X57" s="108"/>
      <c r="Y57" s="111">
        <f>SUM(Y54:Y55)</f>
        <v>45400</v>
      </c>
      <c r="Z57" s="108" t="s">
        <v>9</v>
      </c>
      <c r="AA57" s="108"/>
      <c r="AB57" s="109">
        <f>SUM(AB55)</f>
        <v>51075</v>
      </c>
      <c r="AC57" s="108" t="s">
        <v>9</v>
      </c>
      <c r="AD57" s="108"/>
      <c r="AE57" s="109">
        <f>SUM(AE54:AE55)</f>
        <v>68100</v>
      </c>
      <c r="AF57" s="108" t="s">
        <v>9</v>
      </c>
      <c r="AG57" s="108"/>
      <c r="AH57" s="109">
        <f>SUM(AH55)</f>
        <v>39725</v>
      </c>
      <c r="AI57" s="108" t="s">
        <v>9</v>
      </c>
      <c r="AJ57" s="108"/>
      <c r="AK57" s="109">
        <f>SUM(AK55)</f>
        <v>38363</v>
      </c>
      <c r="AL57" s="108" t="s">
        <v>9</v>
      </c>
      <c r="AM57" s="108"/>
      <c r="AN57" s="109">
        <f>SUM(AN55)</f>
        <v>36093</v>
      </c>
      <c r="AO57" s="108" t="s">
        <v>9</v>
      </c>
      <c r="AP57" s="108"/>
      <c r="AQ57" s="109">
        <f>SUM(AQ55)</f>
        <v>37455</v>
      </c>
      <c r="AR57" s="108" t="s">
        <v>9</v>
      </c>
      <c r="AS57" s="108"/>
      <c r="AT57" s="109">
        <f>SUM(AT55:AT55)</f>
        <v>63560</v>
      </c>
      <c r="AU57" s="108" t="s">
        <v>9</v>
      </c>
      <c r="AV57" s="108"/>
      <c r="AW57" s="109">
        <f t="shared" ref="AW57" si="117">SUM(AW52:AW54)</f>
        <v>0</v>
      </c>
    </row>
    <row r="58" spans="2:49" ht="5.15" customHeight="1" x14ac:dyDescent="0.35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2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1"/>
      <c r="Z58" s="129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1"/>
      <c r="AL58" s="129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1"/>
    </row>
    <row r="59" spans="2:49" x14ac:dyDescent="0.35">
      <c r="B59" s="81" t="s">
        <v>32</v>
      </c>
      <c r="C59" s="82"/>
      <c r="D59" s="83" t="s">
        <v>33</v>
      </c>
      <c r="E59" s="83"/>
      <c r="F59" s="83" t="s">
        <v>21</v>
      </c>
      <c r="G59" s="85" t="s">
        <v>14</v>
      </c>
      <c r="H59" s="86">
        <v>255</v>
      </c>
      <c r="I59" s="86"/>
      <c r="J59" s="87" t="s">
        <v>0</v>
      </c>
      <c r="K59" s="88">
        <v>395</v>
      </c>
      <c r="L59" s="88"/>
      <c r="M59" s="90">
        <f>H59*K59</f>
        <v>100725</v>
      </c>
      <c r="N59" s="88">
        <v>398</v>
      </c>
      <c r="O59" s="88"/>
      <c r="P59" s="90">
        <f>H59*N59</f>
        <v>101490</v>
      </c>
      <c r="Q59" s="91">
        <v>389</v>
      </c>
      <c r="R59" s="91"/>
      <c r="S59" s="93">
        <f>H59*Q59</f>
        <v>99195</v>
      </c>
      <c r="T59" s="88">
        <v>180</v>
      </c>
      <c r="U59" s="88"/>
      <c r="V59" s="90">
        <f>H59*T59</f>
        <v>45900</v>
      </c>
      <c r="W59" s="88">
        <v>400</v>
      </c>
      <c r="X59" s="88"/>
      <c r="Y59" s="90">
        <f>H59*W59</f>
        <v>102000</v>
      </c>
      <c r="Z59" s="88">
        <v>210</v>
      </c>
      <c r="AA59" s="88"/>
      <c r="AB59" s="90">
        <f>H59*Z59</f>
        <v>53550</v>
      </c>
      <c r="AC59" s="88">
        <v>300</v>
      </c>
      <c r="AD59" s="88"/>
      <c r="AE59" s="90">
        <f>H59*AC59</f>
        <v>76500</v>
      </c>
      <c r="AF59" s="88">
        <v>185</v>
      </c>
      <c r="AG59" s="88"/>
      <c r="AH59" s="90">
        <f>H59*AF59</f>
        <v>47175</v>
      </c>
      <c r="AI59" s="88">
        <v>120</v>
      </c>
      <c r="AJ59" s="88"/>
      <c r="AK59" s="90">
        <f>H59*AI59</f>
        <v>30600</v>
      </c>
      <c r="AL59" s="88">
        <v>355</v>
      </c>
      <c r="AM59" s="88"/>
      <c r="AN59" s="90">
        <f>H59*AL59</f>
        <v>90525</v>
      </c>
      <c r="AO59" s="88">
        <v>118</v>
      </c>
      <c r="AP59" s="88"/>
      <c r="AQ59" s="93">
        <f>H59*AO59</f>
        <v>30090</v>
      </c>
      <c r="AR59" s="88">
        <v>280</v>
      </c>
      <c r="AS59" s="88"/>
      <c r="AT59" s="90">
        <f>H59*AR59</f>
        <v>71400</v>
      </c>
      <c r="AU59" s="88">
        <v>0</v>
      </c>
      <c r="AV59" s="88"/>
      <c r="AW59" s="90">
        <f t="shared" ref="AW59:AW63" si="118">AR59*AU59</f>
        <v>0</v>
      </c>
    </row>
    <row r="60" spans="2:49" x14ac:dyDescent="0.35">
      <c r="B60" s="81"/>
      <c r="C60" s="82"/>
      <c r="D60" s="83"/>
      <c r="E60" s="83"/>
      <c r="F60" s="83"/>
      <c r="G60" s="85" t="s">
        <v>13</v>
      </c>
      <c r="H60" s="86">
        <v>102</v>
      </c>
      <c r="I60" s="86"/>
      <c r="J60" s="87" t="s">
        <v>0</v>
      </c>
      <c r="K60" s="88">
        <v>355</v>
      </c>
      <c r="L60" s="88"/>
      <c r="M60" s="90">
        <f t="shared" ref="M60:M63" si="119">H60*K60</f>
        <v>36210</v>
      </c>
      <c r="N60" s="88">
        <v>348</v>
      </c>
      <c r="O60" s="88"/>
      <c r="P60" s="90">
        <f>H60*N60</f>
        <v>35496</v>
      </c>
      <c r="Q60" s="91">
        <v>289</v>
      </c>
      <c r="R60" s="91"/>
      <c r="S60" s="93">
        <f>H60*Q60</f>
        <v>29478</v>
      </c>
      <c r="T60" s="88">
        <v>185</v>
      </c>
      <c r="U60" s="88"/>
      <c r="V60" s="90">
        <f>H60*T60</f>
        <v>18870</v>
      </c>
      <c r="W60" s="88">
        <v>400</v>
      </c>
      <c r="X60" s="88"/>
      <c r="Y60" s="90">
        <f>H60*W60</f>
        <v>40800</v>
      </c>
      <c r="Z60" s="88">
        <v>245</v>
      </c>
      <c r="AA60" s="88"/>
      <c r="AB60" s="90">
        <f>H60*Z60</f>
        <v>24990</v>
      </c>
      <c r="AC60" s="88">
        <v>300</v>
      </c>
      <c r="AD60" s="88"/>
      <c r="AE60" s="90">
        <f>H60*AC60</f>
        <v>30600</v>
      </c>
      <c r="AF60" s="88">
        <v>205</v>
      </c>
      <c r="AG60" s="88"/>
      <c r="AH60" s="90">
        <f>H60*AF60</f>
        <v>20910</v>
      </c>
      <c r="AI60" s="88">
        <v>165</v>
      </c>
      <c r="AJ60" s="88"/>
      <c r="AK60" s="90">
        <f>H60*AI60</f>
        <v>16830</v>
      </c>
      <c r="AL60" s="88">
        <v>335</v>
      </c>
      <c r="AM60" s="88"/>
      <c r="AN60" s="90">
        <f>H60*AL60</f>
        <v>34170</v>
      </c>
      <c r="AO60" s="88">
        <v>162</v>
      </c>
      <c r="AP60" s="88"/>
      <c r="AQ60" s="93">
        <f>H60*AO60</f>
        <v>16524</v>
      </c>
      <c r="AR60" s="88">
        <v>280</v>
      </c>
      <c r="AS60" s="88"/>
      <c r="AT60" s="90">
        <f>H60*AR60</f>
        <v>28560</v>
      </c>
      <c r="AU60" s="88">
        <v>0</v>
      </c>
      <c r="AV60" s="88"/>
      <c r="AW60" s="90">
        <f t="shared" si="118"/>
        <v>0</v>
      </c>
    </row>
    <row r="61" spans="2:49" x14ac:dyDescent="0.35">
      <c r="B61" s="81"/>
      <c r="C61" s="82"/>
      <c r="D61" s="83" t="s">
        <v>34</v>
      </c>
      <c r="E61" s="83"/>
      <c r="F61" s="83"/>
      <c r="G61" s="85" t="s">
        <v>12</v>
      </c>
      <c r="H61" s="86">
        <v>239</v>
      </c>
      <c r="I61" s="86"/>
      <c r="J61" s="87" t="s">
        <v>0</v>
      </c>
      <c r="K61" s="88">
        <v>255</v>
      </c>
      <c r="L61" s="88"/>
      <c r="M61" s="90">
        <f t="shared" si="119"/>
        <v>60945</v>
      </c>
      <c r="N61" s="88">
        <v>248</v>
      </c>
      <c r="O61" s="88"/>
      <c r="P61" s="90">
        <f>H61*N61</f>
        <v>59272</v>
      </c>
      <c r="Q61" s="91">
        <v>247</v>
      </c>
      <c r="R61" s="91"/>
      <c r="S61" s="93">
        <f>H61*Q61</f>
        <v>59033</v>
      </c>
      <c r="T61" s="88">
        <v>195</v>
      </c>
      <c r="U61" s="88"/>
      <c r="V61" s="90">
        <f>H61*T61</f>
        <v>46605</v>
      </c>
      <c r="W61" s="88">
        <v>205</v>
      </c>
      <c r="X61" s="88"/>
      <c r="Y61" s="90">
        <f>H61*W61</f>
        <v>48995</v>
      </c>
      <c r="Z61" s="88">
        <v>295</v>
      </c>
      <c r="AA61" s="88"/>
      <c r="AB61" s="90">
        <f>H61*Z61</f>
        <v>70505</v>
      </c>
      <c r="AC61" s="88">
        <v>300</v>
      </c>
      <c r="AD61" s="88"/>
      <c r="AE61" s="90">
        <f>H61*AC61</f>
        <v>71700</v>
      </c>
      <c r="AF61" s="88">
        <v>225</v>
      </c>
      <c r="AG61" s="88"/>
      <c r="AH61" s="90">
        <f>H61*AF61</f>
        <v>53775</v>
      </c>
      <c r="AI61" s="88">
        <v>195</v>
      </c>
      <c r="AJ61" s="88"/>
      <c r="AK61" s="90">
        <f>H61*AI61</f>
        <v>46605</v>
      </c>
      <c r="AL61" s="88">
        <v>285</v>
      </c>
      <c r="AM61" s="88"/>
      <c r="AN61" s="90">
        <f>H61*AL61</f>
        <v>68115</v>
      </c>
      <c r="AO61" s="88">
        <v>190</v>
      </c>
      <c r="AP61" s="88"/>
      <c r="AQ61" s="93">
        <f>H61*AO61</f>
        <v>45410</v>
      </c>
      <c r="AR61" s="88">
        <v>280</v>
      </c>
      <c r="AS61" s="88"/>
      <c r="AT61" s="90">
        <f>H61*AR61</f>
        <v>66920</v>
      </c>
      <c r="AU61" s="88">
        <v>0</v>
      </c>
      <c r="AV61" s="88"/>
      <c r="AW61" s="90">
        <f t="shared" si="118"/>
        <v>0</v>
      </c>
    </row>
    <row r="62" spans="2:49" x14ac:dyDescent="0.35">
      <c r="B62" s="81"/>
      <c r="C62" s="82"/>
      <c r="D62" s="83"/>
      <c r="E62" s="83"/>
      <c r="F62" s="83"/>
      <c r="G62" s="85" t="s">
        <v>11</v>
      </c>
      <c r="H62" s="94">
        <v>166</v>
      </c>
      <c r="I62" s="94"/>
      <c r="J62" s="87" t="s">
        <v>0</v>
      </c>
      <c r="K62" s="88">
        <v>185</v>
      </c>
      <c r="L62" s="88"/>
      <c r="M62" s="90">
        <f t="shared" si="119"/>
        <v>30710</v>
      </c>
      <c r="N62" s="88">
        <v>178</v>
      </c>
      <c r="O62" s="88"/>
      <c r="P62" s="90">
        <f>H62*N62</f>
        <v>29548</v>
      </c>
      <c r="Q62" s="91">
        <v>122</v>
      </c>
      <c r="R62" s="91"/>
      <c r="S62" s="93">
        <f>H62*Q62</f>
        <v>20252</v>
      </c>
      <c r="T62" s="88">
        <v>210</v>
      </c>
      <c r="U62" s="88"/>
      <c r="V62" s="90">
        <f>H62*T62</f>
        <v>34860</v>
      </c>
      <c r="W62" s="88">
        <v>135</v>
      </c>
      <c r="X62" s="88"/>
      <c r="Y62" s="90">
        <f>H62*W62</f>
        <v>22410</v>
      </c>
      <c r="Z62" s="88">
        <v>355</v>
      </c>
      <c r="AA62" s="88"/>
      <c r="AB62" s="90">
        <f>H62*Z62</f>
        <v>58930</v>
      </c>
      <c r="AC62" s="88">
        <v>300</v>
      </c>
      <c r="AD62" s="88"/>
      <c r="AE62" s="90">
        <f>H62*AC62</f>
        <v>49800</v>
      </c>
      <c r="AF62" s="88">
        <v>255</v>
      </c>
      <c r="AG62" s="88"/>
      <c r="AH62" s="90">
        <f>H62*AF62</f>
        <v>42330</v>
      </c>
      <c r="AI62" s="88">
        <v>250</v>
      </c>
      <c r="AJ62" s="88"/>
      <c r="AK62" s="90">
        <f>H62*AI62</f>
        <v>41500</v>
      </c>
      <c r="AL62" s="88">
        <v>200</v>
      </c>
      <c r="AM62" s="88"/>
      <c r="AN62" s="90">
        <f>H62*AL62</f>
        <v>33200</v>
      </c>
      <c r="AO62" s="88">
        <v>248</v>
      </c>
      <c r="AP62" s="88"/>
      <c r="AQ62" s="93">
        <f>H62*AO62</f>
        <v>41168</v>
      </c>
      <c r="AR62" s="88">
        <v>280</v>
      </c>
      <c r="AS62" s="88"/>
      <c r="AT62" s="90">
        <f>H62*AR62</f>
        <v>46480</v>
      </c>
      <c r="AU62" s="88">
        <v>0</v>
      </c>
      <c r="AV62" s="88"/>
      <c r="AW62" s="90">
        <f t="shared" si="118"/>
        <v>0</v>
      </c>
    </row>
    <row r="63" spans="2:49" x14ac:dyDescent="0.35">
      <c r="B63" s="81"/>
      <c r="C63" s="82"/>
      <c r="D63" s="83"/>
      <c r="E63" s="83"/>
      <c r="F63" s="83"/>
      <c r="G63" s="85" t="s">
        <v>10</v>
      </c>
      <c r="H63" s="86">
        <v>84</v>
      </c>
      <c r="I63" s="86"/>
      <c r="J63" s="87" t="s">
        <v>0</v>
      </c>
      <c r="K63" s="88">
        <v>135</v>
      </c>
      <c r="L63" s="88"/>
      <c r="M63" s="90">
        <f t="shared" si="119"/>
        <v>11340</v>
      </c>
      <c r="N63" s="88">
        <v>128</v>
      </c>
      <c r="O63" s="88"/>
      <c r="P63" s="90">
        <f>H63*N63</f>
        <v>10752</v>
      </c>
      <c r="Q63" s="91">
        <v>111</v>
      </c>
      <c r="R63" s="91"/>
      <c r="S63" s="93">
        <f>H63*Q63</f>
        <v>9324</v>
      </c>
      <c r="T63" s="88">
        <v>230</v>
      </c>
      <c r="U63" s="88"/>
      <c r="V63" s="90">
        <f>H63*T63</f>
        <v>19320</v>
      </c>
      <c r="W63" s="88">
        <v>135</v>
      </c>
      <c r="X63" s="88"/>
      <c r="Y63" s="90">
        <f>H63*W63</f>
        <v>11340</v>
      </c>
      <c r="Z63" s="88">
        <v>400</v>
      </c>
      <c r="AA63" s="88"/>
      <c r="AB63" s="90">
        <f>H63*Z63</f>
        <v>33600</v>
      </c>
      <c r="AC63" s="88">
        <v>300</v>
      </c>
      <c r="AD63" s="88"/>
      <c r="AE63" s="90">
        <f>H63*AC63</f>
        <v>25200</v>
      </c>
      <c r="AF63" s="88">
        <v>285</v>
      </c>
      <c r="AG63" s="88"/>
      <c r="AH63" s="90">
        <f>H63*AF63</f>
        <v>23940</v>
      </c>
      <c r="AI63" s="88">
        <v>320</v>
      </c>
      <c r="AJ63" s="88"/>
      <c r="AK63" s="90">
        <f>H63*AI63</f>
        <v>26880</v>
      </c>
      <c r="AL63" s="88">
        <v>159</v>
      </c>
      <c r="AM63" s="88"/>
      <c r="AN63" s="90">
        <f>H63*AL63</f>
        <v>13356</v>
      </c>
      <c r="AO63" s="88">
        <v>318</v>
      </c>
      <c r="AP63" s="88"/>
      <c r="AQ63" s="93">
        <f>H63*AO63</f>
        <v>26712</v>
      </c>
      <c r="AR63" s="88">
        <v>280</v>
      </c>
      <c r="AS63" s="88"/>
      <c r="AT63" s="90">
        <f>H63*AR63</f>
        <v>23520</v>
      </c>
      <c r="AU63" s="88">
        <v>0</v>
      </c>
      <c r="AV63" s="88"/>
      <c r="AW63" s="90">
        <f t="shared" si="118"/>
        <v>0</v>
      </c>
    </row>
    <row r="64" spans="2:49" ht="24" customHeight="1" x14ac:dyDescent="0.35">
      <c r="B64" s="106"/>
      <c r="C64" s="107"/>
      <c r="D64" s="107"/>
      <c r="E64" s="107"/>
      <c r="F64" s="107"/>
      <c r="G64" s="107"/>
      <c r="H64" s="107"/>
      <c r="I64" s="107"/>
      <c r="J64" s="107"/>
      <c r="K64" s="108" t="s">
        <v>9</v>
      </c>
      <c r="L64" s="108"/>
      <c r="M64" s="109">
        <f>SUM(M59:M63)</f>
        <v>239930</v>
      </c>
      <c r="N64" s="108" t="s">
        <v>9</v>
      </c>
      <c r="O64" s="108"/>
      <c r="P64" s="109">
        <f t="shared" ref="P64" si="120">SUM(P59:P63)</f>
        <v>236558</v>
      </c>
      <c r="Q64" s="110" t="s">
        <v>9</v>
      </c>
      <c r="R64" s="110"/>
      <c r="S64" s="111">
        <f t="shared" ref="S64" si="121">SUM(S59:S63)</f>
        <v>217282</v>
      </c>
      <c r="T64" s="108" t="s">
        <v>9</v>
      </c>
      <c r="U64" s="108"/>
      <c r="V64" s="109">
        <f t="shared" ref="V64" si="122">SUM(V59:V63)</f>
        <v>165555</v>
      </c>
      <c r="W64" s="108" t="s">
        <v>9</v>
      </c>
      <c r="X64" s="108"/>
      <c r="Y64" s="109">
        <f t="shared" ref="Y64" si="123">SUM(Y59:Y63)</f>
        <v>225545</v>
      </c>
      <c r="Z64" s="108" t="s">
        <v>9</v>
      </c>
      <c r="AA64" s="108"/>
      <c r="AB64" s="109">
        <f t="shared" ref="AB64" si="124">SUM(AB59:AB63)</f>
        <v>241575</v>
      </c>
      <c r="AC64" s="108" t="s">
        <v>9</v>
      </c>
      <c r="AD64" s="108"/>
      <c r="AE64" s="109">
        <f t="shared" ref="AE64" si="125">SUM(AE59:AE63)</f>
        <v>253800</v>
      </c>
      <c r="AF64" s="108" t="s">
        <v>9</v>
      </c>
      <c r="AG64" s="108"/>
      <c r="AH64" s="109">
        <f t="shared" ref="AH64" si="126">SUM(AH59:AH63)</f>
        <v>188130</v>
      </c>
      <c r="AI64" s="108" t="s">
        <v>9</v>
      </c>
      <c r="AJ64" s="108"/>
      <c r="AK64" s="109">
        <f t="shared" ref="AK64" si="127">SUM(AK59:AK63)</f>
        <v>162415</v>
      </c>
      <c r="AL64" s="108" t="s">
        <v>9</v>
      </c>
      <c r="AM64" s="108"/>
      <c r="AN64" s="109">
        <f t="shared" ref="AN64" si="128">SUM(AN59:AN63)</f>
        <v>239366</v>
      </c>
      <c r="AO64" s="108" t="s">
        <v>9</v>
      </c>
      <c r="AP64" s="108"/>
      <c r="AQ64" s="111">
        <f t="shared" ref="AQ64" si="129">SUM(AQ59:AQ63)</f>
        <v>159904</v>
      </c>
      <c r="AR64" s="108" t="s">
        <v>9</v>
      </c>
      <c r="AS64" s="108"/>
      <c r="AT64" s="109">
        <f t="shared" ref="AT64" si="130">SUM(AT59:AT63)</f>
        <v>236880</v>
      </c>
      <c r="AU64" s="108" t="s">
        <v>9</v>
      </c>
      <c r="AV64" s="108"/>
      <c r="AW64" s="109">
        <f t="shared" ref="AW64" si="131">SUM(AW59:AW63)</f>
        <v>0</v>
      </c>
    </row>
    <row r="65" spans="2:49" ht="5.15" customHeight="1" x14ac:dyDescent="0.35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8"/>
      <c r="N65" s="126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26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8"/>
      <c r="AL65" s="126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8"/>
    </row>
    <row r="66" spans="2:49" ht="16.5" customHeight="1" x14ac:dyDescent="0.35">
      <c r="B66" s="81" t="s">
        <v>38</v>
      </c>
      <c r="C66" s="82"/>
      <c r="D66" s="83" t="s">
        <v>39</v>
      </c>
      <c r="E66" s="83"/>
      <c r="F66" s="83" t="s">
        <v>21</v>
      </c>
      <c r="G66" s="83" t="s">
        <v>11</v>
      </c>
      <c r="H66" s="86">
        <v>98</v>
      </c>
      <c r="I66" s="86"/>
      <c r="J66" s="86" t="s">
        <v>0</v>
      </c>
      <c r="K66" s="91">
        <v>135</v>
      </c>
      <c r="L66" s="91"/>
      <c r="M66" s="145">
        <f>H66*K66</f>
        <v>13230</v>
      </c>
      <c r="N66" s="88">
        <v>138</v>
      </c>
      <c r="O66" s="88"/>
      <c r="P66" s="146">
        <f>H66*N66</f>
        <v>13524</v>
      </c>
      <c r="Q66" s="88">
        <v>134</v>
      </c>
      <c r="R66" s="88"/>
      <c r="S66" s="146">
        <f>H66*Q66</f>
        <v>13132</v>
      </c>
      <c r="T66" s="88">
        <v>200</v>
      </c>
      <c r="U66" s="88"/>
      <c r="V66" s="146">
        <f>H66*T66</f>
        <v>19600</v>
      </c>
      <c r="W66" s="88">
        <v>135</v>
      </c>
      <c r="X66" s="88"/>
      <c r="Y66" s="146">
        <f>H66*W66</f>
        <v>13230</v>
      </c>
      <c r="Z66" s="88">
        <v>290</v>
      </c>
      <c r="AA66" s="88"/>
      <c r="AB66" s="146">
        <f>H66*Z66</f>
        <v>28420</v>
      </c>
      <c r="AC66" s="88">
        <v>300</v>
      </c>
      <c r="AD66" s="88"/>
      <c r="AE66" s="146">
        <f>H66*AC66</f>
        <v>29400</v>
      </c>
      <c r="AF66" s="88">
        <v>220</v>
      </c>
      <c r="AG66" s="88"/>
      <c r="AH66" s="146">
        <f>H66*AF66</f>
        <v>21560</v>
      </c>
      <c r="AI66" s="88">
        <v>210</v>
      </c>
      <c r="AJ66" s="88"/>
      <c r="AK66" s="146">
        <f>H66*AI66</f>
        <v>20580</v>
      </c>
      <c r="AL66" s="88">
        <v>200</v>
      </c>
      <c r="AM66" s="88"/>
      <c r="AN66" s="146">
        <f>H66*AL66</f>
        <v>19600</v>
      </c>
      <c r="AO66" s="88">
        <v>208</v>
      </c>
      <c r="AP66" s="88"/>
      <c r="AQ66" s="146">
        <f>H66*AO66</f>
        <v>20384</v>
      </c>
      <c r="AR66" s="88">
        <v>280</v>
      </c>
      <c r="AS66" s="88"/>
      <c r="AT66" s="146">
        <f>H66*AR66</f>
        <v>27440</v>
      </c>
      <c r="AU66" s="88">
        <v>0</v>
      </c>
      <c r="AV66" s="88"/>
      <c r="AW66" s="146">
        <f t="shared" ref="AW66" si="132">AR66*AU66</f>
        <v>0</v>
      </c>
    </row>
    <row r="67" spans="2:49" ht="12" customHeight="1" x14ac:dyDescent="0.35">
      <c r="B67" s="81"/>
      <c r="C67" s="82"/>
      <c r="D67" s="83"/>
      <c r="E67" s="83"/>
      <c r="F67" s="83"/>
      <c r="G67" s="83"/>
      <c r="H67" s="86"/>
      <c r="I67" s="86"/>
      <c r="J67" s="86"/>
      <c r="K67" s="91"/>
      <c r="L67" s="91"/>
      <c r="M67" s="145"/>
      <c r="N67" s="88"/>
      <c r="O67" s="88"/>
      <c r="P67" s="146"/>
      <c r="Q67" s="88"/>
      <c r="R67" s="88"/>
      <c r="S67" s="146"/>
      <c r="T67" s="88"/>
      <c r="U67" s="88"/>
      <c r="V67" s="146"/>
      <c r="W67" s="88"/>
      <c r="X67" s="88"/>
      <c r="Y67" s="146"/>
      <c r="Z67" s="88"/>
      <c r="AA67" s="88"/>
      <c r="AB67" s="146"/>
      <c r="AC67" s="88"/>
      <c r="AD67" s="88"/>
      <c r="AE67" s="146"/>
      <c r="AF67" s="88"/>
      <c r="AG67" s="88"/>
      <c r="AH67" s="146"/>
      <c r="AI67" s="88"/>
      <c r="AJ67" s="88"/>
      <c r="AK67" s="146"/>
      <c r="AL67" s="88"/>
      <c r="AM67" s="88"/>
      <c r="AN67" s="146"/>
      <c r="AO67" s="88"/>
      <c r="AP67" s="88"/>
      <c r="AQ67" s="146"/>
      <c r="AR67" s="88"/>
      <c r="AS67" s="88"/>
      <c r="AT67" s="146"/>
      <c r="AU67" s="88"/>
      <c r="AV67" s="88"/>
      <c r="AW67" s="146"/>
    </row>
    <row r="68" spans="2:49" ht="16.5" customHeight="1" x14ac:dyDescent="0.35">
      <c r="B68" s="81"/>
      <c r="C68" s="82"/>
      <c r="D68" s="83" t="s">
        <v>40</v>
      </c>
      <c r="E68" s="83"/>
      <c r="F68" s="83" t="s">
        <v>41</v>
      </c>
      <c r="G68" s="83" t="s">
        <v>10</v>
      </c>
      <c r="H68" s="86">
        <v>101</v>
      </c>
      <c r="I68" s="86"/>
      <c r="J68" s="86" t="s">
        <v>0</v>
      </c>
      <c r="K68" s="91">
        <v>95</v>
      </c>
      <c r="L68" s="91"/>
      <c r="M68" s="145">
        <f t="shared" ref="M68:M70" si="133">H68*K68</f>
        <v>9595</v>
      </c>
      <c r="N68" s="88">
        <v>98</v>
      </c>
      <c r="O68" s="88"/>
      <c r="P68" s="146">
        <f>H68*N68</f>
        <v>9898</v>
      </c>
      <c r="Q68" s="88">
        <v>108</v>
      </c>
      <c r="R68" s="88"/>
      <c r="S68" s="146">
        <f>H68*Q68</f>
        <v>10908</v>
      </c>
      <c r="T68" s="88">
        <v>245</v>
      </c>
      <c r="U68" s="88"/>
      <c r="V68" s="146">
        <f>H68*T68</f>
        <v>24745</v>
      </c>
      <c r="W68" s="88">
        <v>135</v>
      </c>
      <c r="X68" s="88"/>
      <c r="Y68" s="146">
        <f>H68*W68</f>
        <v>13635</v>
      </c>
      <c r="Z68" s="88">
        <v>359</v>
      </c>
      <c r="AA68" s="88"/>
      <c r="AB68" s="146">
        <f>H68*Z68</f>
        <v>36259</v>
      </c>
      <c r="AC68" s="88">
        <v>300</v>
      </c>
      <c r="AD68" s="88"/>
      <c r="AE68" s="146">
        <f>H68*AC68</f>
        <v>30300</v>
      </c>
      <c r="AF68" s="88">
        <v>105</v>
      </c>
      <c r="AG68" s="88"/>
      <c r="AH68" s="146">
        <f>H68*AF68</f>
        <v>10605</v>
      </c>
      <c r="AI68" s="88">
        <v>310</v>
      </c>
      <c r="AJ68" s="88"/>
      <c r="AK68" s="146">
        <f>H68*AI68</f>
        <v>31310</v>
      </c>
      <c r="AL68" s="88">
        <v>159</v>
      </c>
      <c r="AM68" s="88"/>
      <c r="AN68" s="146">
        <f>H68*AL68</f>
        <v>16059</v>
      </c>
      <c r="AO68" s="88">
        <v>308</v>
      </c>
      <c r="AP68" s="88"/>
      <c r="AQ68" s="146">
        <f>H68*AO68</f>
        <v>31108</v>
      </c>
      <c r="AR68" s="88">
        <v>280</v>
      </c>
      <c r="AS68" s="88"/>
      <c r="AT68" s="146">
        <f>H68*AR68</f>
        <v>28280</v>
      </c>
      <c r="AU68" s="88">
        <v>0</v>
      </c>
      <c r="AV68" s="88"/>
      <c r="AW68" s="146">
        <f t="shared" ref="AW68" si="134">AR68*AU68</f>
        <v>0</v>
      </c>
    </row>
    <row r="69" spans="2:49" ht="9.75" customHeight="1" x14ac:dyDescent="0.35">
      <c r="B69" s="81"/>
      <c r="C69" s="82"/>
      <c r="D69" s="83"/>
      <c r="E69" s="83"/>
      <c r="F69" s="83"/>
      <c r="G69" s="83"/>
      <c r="H69" s="86"/>
      <c r="I69" s="86"/>
      <c r="J69" s="86"/>
      <c r="K69" s="91"/>
      <c r="L69" s="91"/>
      <c r="M69" s="145"/>
      <c r="N69" s="88"/>
      <c r="O69" s="88"/>
      <c r="P69" s="146"/>
      <c r="Q69" s="88"/>
      <c r="R69" s="88"/>
      <c r="S69" s="146"/>
      <c r="T69" s="88"/>
      <c r="U69" s="88"/>
      <c r="V69" s="146"/>
      <c r="W69" s="88"/>
      <c r="X69" s="88"/>
      <c r="Y69" s="146"/>
      <c r="Z69" s="88"/>
      <c r="AA69" s="88"/>
      <c r="AB69" s="146"/>
      <c r="AC69" s="88"/>
      <c r="AD69" s="88"/>
      <c r="AE69" s="146"/>
      <c r="AF69" s="88"/>
      <c r="AG69" s="88"/>
      <c r="AH69" s="146"/>
      <c r="AI69" s="88"/>
      <c r="AJ69" s="88"/>
      <c r="AK69" s="146"/>
      <c r="AL69" s="88"/>
      <c r="AM69" s="88"/>
      <c r="AN69" s="146"/>
      <c r="AO69" s="88"/>
      <c r="AP69" s="88"/>
      <c r="AQ69" s="146"/>
      <c r="AR69" s="88"/>
      <c r="AS69" s="88"/>
      <c r="AT69" s="146"/>
      <c r="AU69" s="88"/>
      <c r="AV69" s="88"/>
      <c r="AW69" s="146"/>
    </row>
    <row r="70" spans="2:49" ht="17.25" customHeight="1" x14ac:dyDescent="0.35">
      <c r="B70" s="81"/>
      <c r="C70" s="82"/>
      <c r="D70" s="83"/>
      <c r="E70" s="83"/>
      <c r="F70" s="85" t="s">
        <v>16</v>
      </c>
      <c r="G70" s="85" t="s">
        <v>10</v>
      </c>
      <c r="H70" s="86">
        <v>144</v>
      </c>
      <c r="I70" s="86"/>
      <c r="J70" s="87" t="s">
        <v>0</v>
      </c>
      <c r="K70" s="91">
        <v>95</v>
      </c>
      <c r="L70" s="91"/>
      <c r="M70" s="93">
        <f t="shared" si="133"/>
        <v>13680</v>
      </c>
      <c r="N70" s="88">
        <v>98</v>
      </c>
      <c r="O70" s="88"/>
      <c r="P70" s="90">
        <f>H70*N70</f>
        <v>14112</v>
      </c>
      <c r="Q70" s="88">
        <v>108</v>
      </c>
      <c r="R70" s="88"/>
      <c r="S70" s="90">
        <f>H70*Q70</f>
        <v>15552</v>
      </c>
      <c r="T70" s="88">
        <v>180</v>
      </c>
      <c r="U70" s="88"/>
      <c r="V70" s="90">
        <f>H70*T70</f>
        <v>25920</v>
      </c>
      <c r="W70" s="88">
        <v>135</v>
      </c>
      <c r="X70" s="88"/>
      <c r="Y70" s="90">
        <f>H70*W70</f>
        <v>19440</v>
      </c>
      <c r="Z70" s="88">
        <v>398</v>
      </c>
      <c r="AA70" s="88"/>
      <c r="AB70" s="90">
        <f>H70*Z70</f>
        <v>57312</v>
      </c>
      <c r="AC70" s="88">
        <v>300</v>
      </c>
      <c r="AD70" s="88"/>
      <c r="AE70" s="90">
        <f>H70*AC70</f>
        <v>43200</v>
      </c>
      <c r="AF70" s="88">
        <v>105</v>
      </c>
      <c r="AG70" s="88"/>
      <c r="AH70" s="90">
        <f>H70*AF70</f>
        <v>15120</v>
      </c>
      <c r="AI70" s="88">
        <v>250</v>
      </c>
      <c r="AJ70" s="88"/>
      <c r="AK70" s="90">
        <f>H70*AI70</f>
        <v>36000</v>
      </c>
      <c r="AL70" s="88">
        <v>104</v>
      </c>
      <c r="AM70" s="88"/>
      <c r="AN70" s="90">
        <f>H70*AL70</f>
        <v>14976</v>
      </c>
      <c r="AO70" s="88">
        <v>245</v>
      </c>
      <c r="AP70" s="88"/>
      <c r="AQ70" s="90">
        <f>H70*AO70</f>
        <v>35280</v>
      </c>
      <c r="AR70" s="88">
        <v>280</v>
      </c>
      <c r="AS70" s="88"/>
      <c r="AT70" s="90">
        <f>H70*AR70</f>
        <v>40320</v>
      </c>
      <c r="AU70" s="88">
        <v>0</v>
      </c>
      <c r="AV70" s="88"/>
      <c r="AW70" s="90">
        <f t="shared" ref="AW70" si="135">AR70*AU70</f>
        <v>0</v>
      </c>
    </row>
    <row r="71" spans="2:49" ht="25.5" customHeight="1" x14ac:dyDescent="0.35">
      <c r="B71" s="106"/>
      <c r="C71" s="107"/>
      <c r="D71" s="107"/>
      <c r="E71" s="107"/>
      <c r="F71" s="107"/>
      <c r="G71" s="107"/>
      <c r="H71" s="107"/>
      <c r="I71" s="107"/>
      <c r="J71" s="107"/>
      <c r="K71" s="110" t="s">
        <v>9</v>
      </c>
      <c r="L71" s="110"/>
      <c r="M71" s="111">
        <f>SUM(M66:M70)</f>
        <v>36505</v>
      </c>
      <c r="N71" s="108" t="s">
        <v>9</v>
      </c>
      <c r="O71" s="108"/>
      <c r="P71" s="109">
        <f t="shared" ref="P71" si="136">SUM(P66:P70)</f>
        <v>37534</v>
      </c>
      <c r="Q71" s="108" t="s">
        <v>9</v>
      </c>
      <c r="R71" s="108"/>
      <c r="S71" s="109">
        <f t="shared" ref="S71" si="137">SUM(S66:S70)</f>
        <v>39592</v>
      </c>
      <c r="T71" s="108" t="s">
        <v>9</v>
      </c>
      <c r="U71" s="108"/>
      <c r="V71" s="109">
        <f t="shared" ref="V71" si="138">SUM(V66:V70)</f>
        <v>70265</v>
      </c>
      <c r="W71" s="108" t="s">
        <v>9</v>
      </c>
      <c r="X71" s="108"/>
      <c r="Y71" s="109">
        <f t="shared" ref="Y71" si="139">SUM(Y66:Y70)</f>
        <v>46305</v>
      </c>
      <c r="Z71" s="108" t="s">
        <v>9</v>
      </c>
      <c r="AA71" s="108"/>
      <c r="AB71" s="109">
        <f t="shared" ref="AB71" si="140">SUM(AB66:AB70)</f>
        <v>121991</v>
      </c>
      <c r="AC71" s="108" t="s">
        <v>9</v>
      </c>
      <c r="AD71" s="108"/>
      <c r="AE71" s="109">
        <f t="shared" ref="AE71" si="141">SUM(AE66:AE70)</f>
        <v>102900</v>
      </c>
      <c r="AF71" s="108" t="s">
        <v>9</v>
      </c>
      <c r="AG71" s="108"/>
      <c r="AH71" s="109">
        <f t="shared" ref="AH71" si="142">SUM(AH66:AH70)</f>
        <v>47285</v>
      </c>
      <c r="AI71" s="108" t="s">
        <v>9</v>
      </c>
      <c r="AJ71" s="108"/>
      <c r="AK71" s="109">
        <f t="shared" ref="AK71" si="143">SUM(AK66:AK70)</f>
        <v>87890</v>
      </c>
      <c r="AL71" s="108" t="s">
        <v>9</v>
      </c>
      <c r="AM71" s="108"/>
      <c r="AN71" s="109">
        <f t="shared" ref="AN71" si="144">SUM(AN66:AN70)</f>
        <v>50635</v>
      </c>
      <c r="AO71" s="108" t="s">
        <v>9</v>
      </c>
      <c r="AP71" s="108"/>
      <c r="AQ71" s="109">
        <f t="shared" ref="AQ71" si="145">SUM(AQ66:AQ70)</f>
        <v>86772</v>
      </c>
      <c r="AR71" s="108" t="s">
        <v>9</v>
      </c>
      <c r="AS71" s="108"/>
      <c r="AT71" s="109">
        <f t="shared" ref="AT71" si="146">SUM(AT66:AT70)</f>
        <v>96040</v>
      </c>
      <c r="AU71" s="108" t="s">
        <v>9</v>
      </c>
      <c r="AV71" s="108"/>
      <c r="AW71" s="109">
        <f t="shared" ref="AW71" si="147">SUM(AW66:AW70)</f>
        <v>0</v>
      </c>
    </row>
    <row r="72" spans="2:49" ht="5.25" customHeight="1" x14ac:dyDescent="0.35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1"/>
      <c r="N72" s="129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129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1"/>
      <c r="AL72" s="129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1"/>
    </row>
    <row r="73" spans="2:49" ht="17.25" customHeight="1" x14ac:dyDescent="0.35">
      <c r="B73" s="115" t="s">
        <v>35</v>
      </c>
      <c r="C73" s="116"/>
      <c r="D73" s="147" t="s">
        <v>36</v>
      </c>
      <c r="E73" s="148"/>
      <c r="F73" s="119" t="s">
        <v>21</v>
      </c>
      <c r="G73" s="85" t="s">
        <v>12</v>
      </c>
      <c r="H73" s="86">
        <v>16</v>
      </c>
      <c r="I73" s="86"/>
      <c r="J73" s="87" t="s">
        <v>0</v>
      </c>
      <c r="K73" s="91">
        <v>195</v>
      </c>
      <c r="L73" s="91"/>
      <c r="M73" s="93">
        <f>H73*K73</f>
        <v>3120</v>
      </c>
      <c r="N73" s="88">
        <v>198</v>
      </c>
      <c r="O73" s="88"/>
      <c r="P73" s="90">
        <f>H73*N73</f>
        <v>3168</v>
      </c>
      <c r="Q73" s="88">
        <v>248</v>
      </c>
      <c r="R73" s="88"/>
      <c r="S73" s="90">
        <f>H73*Q73</f>
        <v>3968</v>
      </c>
      <c r="T73" s="88">
        <v>208</v>
      </c>
      <c r="U73" s="88"/>
      <c r="V73" s="90">
        <f>H73*T73</f>
        <v>3328</v>
      </c>
      <c r="W73" s="88">
        <v>200</v>
      </c>
      <c r="X73" s="88"/>
      <c r="Y73" s="90">
        <f>H73*W73</f>
        <v>3200</v>
      </c>
      <c r="Z73" s="88">
        <v>250</v>
      </c>
      <c r="AA73" s="88"/>
      <c r="AB73" s="90">
        <f>H73*Z73</f>
        <v>4000</v>
      </c>
      <c r="AC73" s="88">
        <v>300</v>
      </c>
      <c r="AD73" s="88"/>
      <c r="AE73" s="90">
        <f>H73*AC73</f>
        <v>4800</v>
      </c>
      <c r="AF73" s="88">
        <v>235</v>
      </c>
      <c r="AG73" s="88"/>
      <c r="AH73" s="90">
        <f>H73*AF73</f>
        <v>3760</v>
      </c>
      <c r="AI73" s="88">
        <v>165</v>
      </c>
      <c r="AJ73" s="88"/>
      <c r="AK73" s="90">
        <f>H73*AI73</f>
        <v>2640</v>
      </c>
      <c r="AL73" s="88">
        <v>285</v>
      </c>
      <c r="AM73" s="88"/>
      <c r="AN73" s="90">
        <f>H73*AL73</f>
        <v>4560</v>
      </c>
      <c r="AO73" s="88">
        <v>160</v>
      </c>
      <c r="AP73" s="88"/>
      <c r="AQ73" s="90">
        <f>H73*AO73</f>
        <v>2560</v>
      </c>
      <c r="AR73" s="88">
        <v>280</v>
      </c>
      <c r="AS73" s="88"/>
      <c r="AT73" s="90">
        <f>H73*AR73</f>
        <v>4480</v>
      </c>
      <c r="AU73" s="88">
        <v>226</v>
      </c>
      <c r="AV73" s="88"/>
      <c r="AW73" s="90">
        <f>H73*AU73</f>
        <v>3616</v>
      </c>
    </row>
    <row r="74" spans="2:49" ht="18" customHeight="1" x14ac:dyDescent="0.35">
      <c r="B74" s="149"/>
      <c r="C74" s="150"/>
      <c r="D74" s="151"/>
      <c r="E74" s="152"/>
      <c r="F74" s="153"/>
      <c r="G74" s="85" t="s">
        <v>11</v>
      </c>
      <c r="H74" s="94">
        <v>51</v>
      </c>
      <c r="I74" s="94"/>
      <c r="J74" s="87" t="s">
        <v>0</v>
      </c>
      <c r="K74" s="91">
        <v>135</v>
      </c>
      <c r="L74" s="91"/>
      <c r="M74" s="93">
        <f t="shared" ref="M74:M75" si="148">H74*K74</f>
        <v>6885</v>
      </c>
      <c r="N74" s="88">
        <v>128</v>
      </c>
      <c r="O74" s="88"/>
      <c r="P74" s="90">
        <f>H74*N74</f>
        <v>6528</v>
      </c>
      <c r="Q74" s="88">
        <v>133</v>
      </c>
      <c r="R74" s="88"/>
      <c r="S74" s="90">
        <f>H74*Q74</f>
        <v>6783</v>
      </c>
      <c r="T74" s="88">
        <v>230</v>
      </c>
      <c r="U74" s="88"/>
      <c r="V74" s="90">
        <f>H74*T74</f>
        <v>11730</v>
      </c>
      <c r="W74" s="88">
        <v>130</v>
      </c>
      <c r="X74" s="88"/>
      <c r="Y74" s="90">
        <f>H74*W74</f>
        <v>6630</v>
      </c>
      <c r="Z74" s="88">
        <v>359</v>
      </c>
      <c r="AA74" s="88"/>
      <c r="AB74" s="90">
        <f>H74*Z74</f>
        <v>18309</v>
      </c>
      <c r="AC74" s="88">
        <v>300</v>
      </c>
      <c r="AD74" s="88"/>
      <c r="AE74" s="90">
        <f>H74*AC74</f>
        <v>15300</v>
      </c>
      <c r="AF74" s="88">
        <v>265</v>
      </c>
      <c r="AG74" s="88"/>
      <c r="AH74" s="90">
        <f>H74*AF74</f>
        <v>13515</v>
      </c>
      <c r="AI74" s="88">
        <v>210</v>
      </c>
      <c r="AJ74" s="88"/>
      <c r="AK74" s="90">
        <f>H74*AI74</f>
        <v>10710</v>
      </c>
      <c r="AL74" s="88">
        <v>200</v>
      </c>
      <c r="AM74" s="88"/>
      <c r="AN74" s="90">
        <f>H74*AL74</f>
        <v>10200</v>
      </c>
      <c r="AO74" s="88">
        <v>208</v>
      </c>
      <c r="AP74" s="88"/>
      <c r="AQ74" s="90">
        <f>H74*AO74</f>
        <v>10608</v>
      </c>
      <c r="AR74" s="88">
        <v>280</v>
      </c>
      <c r="AS74" s="88"/>
      <c r="AT74" s="90">
        <f>H74*AR74</f>
        <v>14280</v>
      </c>
      <c r="AU74" s="88">
        <v>226</v>
      </c>
      <c r="AV74" s="88"/>
      <c r="AW74" s="90">
        <f>H74*AU74</f>
        <v>11526</v>
      </c>
    </row>
    <row r="75" spans="2:49" ht="19.5" customHeight="1" x14ac:dyDescent="0.35">
      <c r="B75" s="121"/>
      <c r="C75" s="122"/>
      <c r="D75" s="117" t="s">
        <v>37</v>
      </c>
      <c r="E75" s="118"/>
      <c r="F75" s="71"/>
      <c r="G75" s="85" t="s">
        <v>10</v>
      </c>
      <c r="H75" s="94">
        <v>397</v>
      </c>
      <c r="I75" s="94"/>
      <c r="J75" s="87" t="s">
        <v>0</v>
      </c>
      <c r="K75" s="91">
        <v>95</v>
      </c>
      <c r="L75" s="91"/>
      <c r="M75" s="93">
        <f t="shared" si="148"/>
        <v>37715</v>
      </c>
      <c r="N75" s="88">
        <v>98</v>
      </c>
      <c r="O75" s="88"/>
      <c r="P75" s="90">
        <f>H75*N75</f>
        <v>38906</v>
      </c>
      <c r="Q75" s="88">
        <v>108</v>
      </c>
      <c r="R75" s="88"/>
      <c r="S75" s="90">
        <f>H75*Q75</f>
        <v>42876</v>
      </c>
      <c r="T75" s="88">
        <v>245</v>
      </c>
      <c r="U75" s="88"/>
      <c r="V75" s="90">
        <f>H75*T75</f>
        <v>97265</v>
      </c>
      <c r="W75" s="88">
        <v>130</v>
      </c>
      <c r="X75" s="88"/>
      <c r="Y75" s="90">
        <f>H75*W75</f>
        <v>51610</v>
      </c>
      <c r="Z75" s="88">
        <v>398</v>
      </c>
      <c r="AA75" s="88"/>
      <c r="AB75" s="90">
        <f>H75*Z75</f>
        <v>158006</v>
      </c>
      <c r="AC75" s="88">
        <v>300</v>
      </c>
      <c r="AD75" s="88"/>
      <c r="AE75" s="90">
        <f>H75*AC75</f>
        <v>119100</v>
      </c>
      <c r="AF75" s="88">
        <v>285</v>
      </c>
      <c r="AG75" s="88"/>
      <c r="AH75" s="90">
        <f>H75*AF75</f>
        <v>113145</v>
      </c>
      <c r="AI75" s="88">
        <v>310</v>
      </c>
      <c r="AJ75" s="88"/>
      <c r="AK75" s="90">
        <f>H75*AI75</f>
        <v>123070</v>
      </c>
      <c r="AL75" s="88">
        <v>159</v>
      </c>
      <c r="AM75" s="88"/>
      <c r="AN75" s="90">
        <f>H75*AL75</f>
        <v>63123</v>
      </c>
      <c r="AO75" s="88">
        <v>308</v>
      </c>
      <c r="AP75" s="88"/>
      <c r="AQ75" s="90">
        <f>H75*AO75</f>
        <v>122276</v>
      </c>
      <c r="AR75" s="88">
        <v>280</v>
      </c>
      <c r="AS75" s="88"/>
      <c r="AT75" s="90">
        <f>H75*AR75</f>
        <v>111160</v>
      </c>
      <c r="AU75" s="88">
        <v>226</v>
      </c>
      <c r="AV75" s="88"/>
      <c r="AW75" s="90">
        <f>H75*AU75</f>
        <v>89722</v>
      </c>
    </row>
    <row r="76" spans="2:49" ht="26.25" customHeight="1" x14ac:dyDescent="0.35">
      <c r="B76" s="106"/>
      <c r="C76" s="107"/>
      <c r="D76" s="107"/>
      <c r="E76" s="107"/>
      <c r="F76" s="107"/>
      <c r="G76" s="107"/>
      <c r="H76" s="107"/>
      <c r="I76" s="107"/>
      <c r="J76" s="107"/>
      <c r="K76" s="110" t="s">
        <v>9</v>
      </c>
      <c r="L76" s="110"/>
      <c r="M76" s="111">
        <f>SUM(M73:M75)</f>
        <v>47720</v>
      </c>
      <c r="N76" s="108" t="s">
        <v>9</v>
      </c>
      <c r="O76" s="108"/>
      <c r="P76" s="109">
        <f t="shared" ref="P76" si="149">SUM(P73:P75)</f>
        <v>48602</v>
      </c>
      <c r="Q76" s="108" t="s">
        <v>9</v>
      </c>
      <c r="R76" s="108"/>
      <c r="S76" s="109">
        <f t="shared" ref="S76" si="150">SUM(S73:S75)</f>
        <v>53627</v>
      </c>
      <c r="T76" s="108" t="s">
        <v>9</v>
      </c>
      <c r="U76" s="108"/>
      <c r="V76" s="109">
        <f t="shared" ref="V76" si="151">SUM(V73:V75)</f>
        <v>112323</v>
      </c>
      <c r="W76" s="108" t="s">
        <v>9</v>
      </c>
      <c r="X76" s="108"/>
      <c r="Y76" s="109">
        <f t="shared" ref="Y76" si="152">SUM(Y73:Y75)</f>
        <v>61440</v>
      </c>
      <c r="Z76" s="108" t="s">
        <v>9</v>
      </c>
      <c r="AA76" s="108"/>
      <c r="AB76" s="109">
        <f t="shared" ref="AB76" si="153">SUM(AB73:AB75)</f>
        <v>180315</v>
      </c>
      <c r="AC76" s="108" t="s">
        <v>9</v>
      </c>
      <c r="AD76" s="108"/>
      <c r="AE76" s="109">
        <f t="shared" ref="AE76" si="154">SUM(AE73:AE75)</f>
        <v>139200</v>
      </c>
      <c r="AF76" s="108" t="s">
        <v>9</v>
      </c>
      <c r="AG76" s="108"/>
      <c r="AH76" s="109">
        <f t="shared" ref="AH76" si="155">SUM(AH73:AH75)</f>
        <v>130420</v>
      </c>
      <c r="AI76" s="108" t="s">
        <v>9</v>
      </c>
      <c r="AJ76" s="108"/>
      <c r="AK76" s="109">
        <f t="shared" ref="AK76" si="156">SUM(AK73:AK75)</f>
        <v>136420</v>
      </c>
      <c r="AL76" s="108" t="s">
        <v>9</v>
      </c>
      <c r="AM76" s="108"/>
      <c r="AN76" s="109">
        <f t="shared" ref="AN76" si="157">SUM(AN73:AN75)</f>
        <v>77883</v>
      </c>
      <c r="AO76" s="108" t="s">
        <v>9</v>
      </c>
      <c r="AP76" s="108"/>
      <c r="AQ76" s="109">
        <f t="shared" ref="AQ76" si="158">SUM(AQ73:AQ75)</f>
        <v>135444</v>
      </c>
      <c r="AR76" s="108" t="s">
        <v>9</v>
      </c>
      <c r="AS76" s="108"/>
      <c r="AT76" s="109">
        <f t="shared" ref="AT76" si="159">SUM(AT73:AT75)</f>
        <v>129920</v>
      </c>
      <c r="AU76" s="108" t="s">
        <v>9</v>
      </c>
      <c r="AV76" s="108"/>
      <c r="AW76" s="109">
        <f t="shared" ref="AW76" si="160">SUM(AW73:AW75)</f>
        <v>104864</v>
      </c>
    </row>
    <row r="77" spans="2:49" ht="26.25" customHeight="1" x14ac:dyDescent="0.35"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6"/>
      <c r="M77" s="109">
        <f>SUM(M16,M23,M27,M34,M38,M43,M48,M53,M57,M64,M71,M76)</f>
        <v>1763830</v>
      </c>
      <c r="N77" s="157"/>
      <c r="O77" s="158"/>
      <c r="P77" s="159">
        <f>SUM(P16,P23,P27,P34,P38,P43,P48,P53,P57,P64,P71,P76)</f>
        <v>1766492</v>
      </c>
      <c r="Q77" s="160">
        <f>SUM(S16,S23,S27,S34,S38,S43,S48,S53,S57,S64,S71,S76)</f>
        <v>1183606</v>
      </c>
      <c r="R77" s="161"/>
      <c r="S77" s="162"/>
      <c r="T77" s="163"/>
      <c r="U77" s="163"/>
      <c r="V77" s="159">
        <f>SUM(V16,V23,V27,V34,V38,V43,V53,V57,V64,V71,V76)</f>
        <v>1271059</v>
      </c>
      <c r="W77" s="163"/>
      <c r="X77" s="163"/>
      <c r="Y77" s="109">
        <f>SUM(Y16,Y23,Y27,Y34,Y38,Y43,Y48,Y53,Y57,Y64,Y71,Y76)</f>
        <v>1768450</v>
      </c>
      <c r="Z77" s="164"/>
      <c r="AA77" s="163"/>
      <c r="AB77" s="159">
        <f>SUM(AB16,AB23,AB27,AB34,AB38,AB43,AB48,AB53,AB57,AB64,AB71,AB76)</f>
        <v>1870058</v>
      </c>
      <c r="AC77" s="163"/>
      <c r="AD77" s="163"/>
      <c r="AE77" s="159">
        <f>SUM(AE16,AE23,AE27,AE34,AE38,AE43,AE48,AE53,AE57,AE64,AE71,AE76)</f>
        <v>1897200</v>
      </c>
      <c r="AF77" s="163"/>
      <c r="AG77" s="163"/>
      <c r="AH77" s="159">
        <f>SUM(AH16,AH23,AH27,AH34,AH38,AH43,AH48,AH53,AH57,AH64,AH71,AH76)</f>
        <v>1524285</v>
      </c>
      <c r="AI77" s="163"/>
      <c r="AJ77" s="163"/>
      <c r="AK77" s="109">
        <f>SUM(AK16,AK23,AK27,AK34,AK38,AK43,AK48,AK53,AK57,AK64,AK71,AK76)</f>
        <v>1289718</v>
      </c>
      <c r="AL77" s="164"/>
      <c r="AM77" s="163"/>
      <c r="AN77" s="159">
        <f>SUM(AN16,AN23,AN27,AN34,AN38,AN43,AN48,AN53,AN57,AN64,AN71,AN76)</f>
        <v>1745224</v>
      </c>
      <c r="AO77" s="163"/>
      <c r="AP77" s="163"/>
      <c r="AQ77" s="159">
        <f>SUM(AQ16,AQ23,AQ27,AQ34,AQ38,AQ43,AQ48,AQ53,AQ57,AQ64,AQ71,AQ76)</f>
        <v>1288533</v>
      </c>
      <c r="AR77" s="163"/>
      <c r="AS77" s="163"/>
      <c r="AT77" s="159">
        <f>SUM(AT16,AT23,AT27,AT34,AT38,AT43,AT48,AT53,AT57,AT64,AT71,AT76)</f>
        <v>1770720</v>
      </c>
      <c r="AU77" s="163"/>
      <c r="AV77" s="163"/>
      <c r="AW77" s="109">
        <f>SUM(AW16,AW23,AW27,AW34,AW38,AW43,AW48,AW53,AW57,AW64,AW71,AW76)</f>
        <v>104864</v>
      </c>
    </row>
    <row r="78" spans="2:49" ht="5.25" customHeight="1" x14ac:dyDescent="0.35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1"/>
      <c r="N78" s="12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29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1"/>
      <c r="AL78" s="129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1"/>
    </row>
    <row r="85" spans="3:6" ht="4.5" customHeight="1" thickBot="1" x14ac:dyDescent="0.4"/>
    <row r="86" spans="3:6" ht="48.75" customHeight="1" x14ac:dyDescent="0.35">
      <c r="C86" s="9" t="s">
        <v>4</v>
      </c>
      <c r="D86" s="165"/>
      <c r="E86" s="9" t="s">
        <v>76</v>
      </c>
      <c r="F86" s="165"/>
    </row>
    <row r="87" spans="3:6" ht="3.75" customHeight="1" thickBot="1" x14ac:dyDescent="0.4">
      <c r="C87" s="40"/>
      <c r="D87" s="166"/>
      <c r="E87" s="40"/>
      <c r="F87" s="166"/>
    </row>
    <row r="88" spans="3:6" ht="32.15" customHeight="1" x14ac:dyDescent="0.35">
      <c r="C88" s="69" t="s">
        <v>15</v>
      </c>
      <c r="D88" s="70"/>
      <c r="E88" s="81" t="s">
        <v>79</v>
      </c>
      <c r="F88" s="167"/>
    </row>
    <row r="89" spans="3:6" ht="4.5" customHeight="1" x14ac:dyDescent="0.35">
      <c r="C89" s="81"/>
      <c r="D89" s="82"/>
      <c r="E89" s="168"/>
      <c r="F89" s="167"/>
    </row>
    <row r="90" spans="3:6" ht="1" customHeight="1" x14ac:dyDescent="0.35">
      <c r="C90" s="81"/>
      <c r="D90" s="82"/>
      <c r="E90" s="168"/>
      <c r="F90" s="167"/>
    </row>
    <row r="91" spans="3:6" ht="4.5" hidden="1" customHeight="1" x14ac:dyDescent="0.35">
      <c r="C91" s="81"/>
      <c r="D91" s="82"/>
      <c r="E91" s="168"/>
      <c r="F91" s="167"/>
    </row>
    <row r="92" spans="3:6" ht="18.649999999999999" hidden="1" customHeight="1" x14ac:dyDescent="0.35">
      <c r="C92" s="81"/>
      <c r="D92" s="82"/>
      <c r="E92" s="168"/>
      <c r="F92" s="167"/>
    </row>
    <row r="93" spans="3:6" ht="2.5" hidden="1" customHeight="1" x14ac:dyDescent="0.35">
      <c r="C93" s="81"/>
      <c r="D93" s="82"/>
      <c r="E93" s="169"/>
      <c r="F93" s="169"/>
    </row>
    <row r="94" spans="3:6" ht="65.150000000000006" hidden="1" customHeight="1" x14ac:dyDescent="0.35">
      <c r="C94" s="81"/>
      <c r="D94" s="82"/>
      <c r="E94" s="169"/>
      <c r="F94" s="169"/>
    </row>
    <row r="95" spans="3:6" ht="10.5" customHeight="1" x14ac:dyDescent="0.35">
      <c r="C95" s="81" t="s">
        <v>67</v>
      </c>
      <c r="D95" s="82"/>
      <c r="E95" s="81" t="s">
        <v>78</v>
      </c>
      <c r="F95" s="82"/>
    </row>
    <row r="96" spans="3:6" ht="15" customHeight="1" x14ac:dyDescent="0.35">
      <c r="C96" s="81"/>
      <c r="D96" s="82"/>
      <c r="E96" s="81"/>
      <c r="F96" s="82"/>
    </row>
    <row r="97" spans="3:6" ht="9.65" customHeight="1" x14ac:dyDescent="0.35">
      <c r="C97" s="81"/>
      <c r="D97" s="82"/>
      <c r="E97" s="81"/>
      <c r="F97" s="82"/>
    </row>
    <row r="98" spans="3:6" hidden="1" x14ac:dyDescent="0.35">
      <c r="C98" s="81"/>
      <c r="D98" s="82"/>
      <c r="E98" s="81"/>
      <c r="F98" s="82"/>
    </row>
    <row r="99" spans="3:6" hidden="1" x14ac:dyDescent="0.35">
      <c r="C99" s="81"/>
      <c r="D99" s="82"/>
      <c r="E99" s="81"/>
      <c r="F99" s="82"/>
    </row>
    <row r="100" spans="3:6" x14ac:dyDescent="0.35">
      <c r="C100" s="170" t="s">
        <v>68</v>
      </c>
      <c r="D100" s="171"/>
      <c r="E100" s="170" t="s">
        <v>80</v>
      </c>
      <c r="F100" s="171"/>
    </row>
    <row r="101" spans="3:6" ht="27" customHeight="1" x14ac:dyDescent="0.35">
      <c r="C101" s="170"/>
      <c r="D101" s="171"/>
      <c r="E101" s="170"/>
      <c r="F101" s="171"/>
    </row>
    <row r="102" spans="3:6" hidden="1" x14ac:dyDescent="0.35">
      <c r="C102" s="170"/>
      <c r="D102" s="171"/>
      <c r="E102" s="170"/>
      <c r="F102" s="171"/>
    </row>
    <row r="103" spans="3:6" ht="0.65" customHeight="1" x14ac:dyDescent="0.35">
      <c r="C103" s="170"/>
      <c r="D103" s="171"/>
      <c r="E103" s="170"/>
      <c r="F103" s="171"/>
    </row>
    <row r="104" spans="3:6" ht="14.5" hidden="1" customHeight="1" x14ac:dyDescent="0.35">
      <c r="C104" s="170"/>
      <c r="D104" s="171"/>
      <c r="E104" s="170"/>
      <c r="F104" s="171"/>
    </row>
    <row r="105" spans="3:6" x14ac:dyDescent="0.35">
      <c r="C105" s="81" t="s">
        <v>69</v>
      </c>
      <c r="D105" s="82"/>
      <c r="E105" s="81" t="s">
        <v>79</v>
      </c>
      <c r="F105" s="82"/>
    </row>
    <row r="106" spans="3:6" x14ac:dyDescent="0.35">
      <c r="C106" s="81"/>
      <c r="D106" s="82"/>
      <c r="E106" s="81"/>
      <c r="F106" s="82"/>
    </row>
    <row r="107" spans="3:6" ht="14.15" customHeight="1" x14ac:dyDescent="0.35">
      <c r="C107" s="81"/>
      <c r="D107" s="82"/>
      <c r="E107" s="81"/>
      <c r="F107" s="82"/>
    </row>
    <row r="108" spans="3:6" hidden="1" x14ac:dyDescent="0.35">
      <c r="C108" s="81"/>
      <c r="D108" s="82"/>
      <c r="E108" s="81"/>
      <c r="F108" s="82"/>
    </row>
    <row r="109" spans="3:6" ht="14.5" hidden="1" customHeight="1" x14ac:dyDescent="0.35">
      <c r="C109" s="81"/>
      <c r="D109" s="82"/>
      <c r="E109" s="81"/>
      <c r="F109" s="82"/>
    </row>
    <row r="110" spans="3:6" x14ac:dyDescent="0.35">
      <c r="C110" s="170" t="s">
        <v>70</v>
      </c>
      <c r="D110" s="171"/>
      <c r="E110" s="170" t="s">
        <v>82</v>
      </c>
      <c r="F110" s="171"/>
    </row>
    <row r="111" spans="3:6" x14ac:dyDescent="0.35">
      <c r="C111" s="170"/>
      <c r="D111" s="171"/>
      <c r="E111" s="170"/>
      <c r="F111" s="171"/>
    </row>
    <row r="112" spans="3:6" ht="14.15" customHeight="1" x14ac:dyDescent="0.35">
      <c r="C112" s="170"/>
      <c r="D112" s="171"/>
      <c r="E112" s="170"/>
      <c r="F112" s="171"/>
    </row>
    <row r="113" spans="3:6" hidden="1" x14ac:dyDescent="0.35">
      <c r="C113" s="170"/>
      <c r="D113" s="171"/>
      <c r="E113" s="170"/>
      <c r="F113" s="171"/>
    </row>
    <row r="114" spans="3:6" hidden="1" x14ac:dyDescent="0.35">
      <c r="C114" s="170"/>
      <c r="D114" s="171"/>
      <c r="E114" s="170"/>
      <c r="F114" s="171"/>
    </row>
    <row r="115" spans="3:6" x14ac:dyDescent="0.35">
      <c r="C115" s="170" t="s">
        <v>71</v>
      </c>
      <c r="D115" s="171"/>
      <c r="E115" s="170" t="s">
        <v>81</v>
      </c>
      <c r="F115" s="171"/>
    </row>
    <row r="116" spans="3:6" x14ac:dyDescent="0.35">
      <c r="C116" s="170"/>
      <c r="D116" s="171"/>
      <c r="E116" s="170"/>
      <c r="F116" s="171"/>
    </row>
    <row r="117" spans="3:6" x14ac:dyDescent="0.35">
      <c r="C117" s="170"/>
      <c r="D117" s="171"/>
      <c r="E117" s="170"/>
      <c r="F117" s="171"/>
    </row>
    <row r="118" spans="3:6" hidden="1" x14ac:dyDescent="0.35">
      <c r="C118" s="170"/>
      <c r="D118" s="171"/>
      <c r="E118" s="170"/>
      <c r="F118" s="171"/>
    </row>
    <row r="119" spans="3:6" ht="1" customHeight="1" x14ac:dyDescent="0.35">
      <c r="C119" s="170"/>
      <c r="D119" s="171"/>
      <c r="E119" s="170"/>
      <c r="F119" s="171"/>
    </row>
    <row r="120" spans="3:6" x14ac:dyDescent="0.35">
      <c r="C120" s="170" t="s">
        <v>72</v>
      </c>
      <c r="D120" s="171"/>
      <c r="E120" s="170" t="s">
        <v>80</v>
      </c>
      <c r="F120" s="171"/>
    </row>
    <row r="121" spans="3:6" x14ac:dyDescent="0.35">
      <c r="C121" s="170"/>
      <c r="D121" s="171"/>
      <c r="E121" s="170"/>
      <c r="F121" s="171"/>
    </row>
    <row r="122" spans="3:6" ht="13" customHeight="1" x14ac:dyDescent="0.35">
      <c r="C122" s="170"/>
      <c r="D122" s="171"/>
      <c r="E122" s="170"/>
      <c r="F122" s="171"/>
    </row>
    <row r="123" spans="3:6" hidden="1" x14ac:dyDescent="0.35">
      <c r="C123" s="170"/>
      <c r="D123" s="171"/>
      <c r="E123" s="170"/>
      <c r="F123" s="171"/>
    </row>
    <row r="124" spans="3:6" hidden="1" x14ac:dyDescent="0.35">
      <c r="C124" s="170"/>
      <c r="D124" s="171"/>
      <c r="E124" s="170"/>
      <c r="F124" s="171"/>
    </row>
    <row r="125" spans="3:6" x14ac:dyDescent="0.35">
      <c r="C125" s="170" t="s">
        <v>73</v>
      </c>
      <c r="D125" s="171"/>
      <c r="E125" s="170" t="s">
        <v>80</v>
      </c>
      <c r="F125" s="171"/>
    </row>
    <row r="126" spans="3:6" x14ac:dyDescent="0.35">
      <c r="C126" s="170"/>
      <c r="D126" s="171"/>
      <c r="E126" s="170"/>
      <c r="F126" s="171"/>
    </row>
    <row r="127" spans="3:6" ht="12.65" customHeight="1" x14ac:dyDescent="0.35">
      <c r="C127" s="170"/>
      <c r="D127" s="171"/>
      <c r="E127" s="170"/>
      <c r="F127" s="171"/>
    </row>
    <row r="128" spans="3:6" ht="14.15" hidden="1" customHeight="1" x14ac:dyDescent="0.35">
      <c r="C128" s="170"/>
      <c r="D128" s="171"/>
      <c r="E128" s="170"/>
      <c r="F128" s="171"/>
    </row>
    <row r="129" spans="3:6" hidden="1" x14ac:dyDescent="0.35">
      <c r="C129" s="170"/>
      <c r="D129" s="171"/>
      <c r="E129" s="170"/>
      <c r="F129" s="171"/>
    </row>
    <row r="130" spans="3:6" x14ac:dyDescent="0.35">
      <c r="C130" s="170" t="s">
        <v>29</v>
      </c>
      <c r="D130" s="171"/>
      <c r="E130" s="170" t="s">
        <v>78</v>
      </c>
      <c r="F130" s="171"/>
    </row>
    <row r="131" spans="3:6" x14ac:dyDescent="0.35">
      <c r="C131" s="170"/>
      <c r="D131" s="171"/>
      <c r="E131" s="170"/>
      <c r="F131" s="171"/>
    </row>
    <row r="132" spans="3:6" ht="14.15" customHeight="1" x14ac:dyDescent="0.35">
      <c r="C132" s="170"/>
      <c r="D132" s="171"/>
      <c r="E132" s="170"/>
      <c r="F132" s="171"/>
    </row>
    <row r="133" spans="3:6" hidden="1" x14ac:dyDescent="0.35">
      <c r="C133" s="170"/>
      <c r="D133" s="171"/>
      <c r="E133" s="170"/>
      <c r="F133" s="171"/>
    </row>
    <row r="134" spans="3:6" hidden="1" x14ac:dyDescent="0.35">
      <c r="C134" s="170"/>
      <c r="D134" s="171"/>
      <c r="E134" s="170"/>
      <c r="F134" s="171"/>
    </row>
    <row r="135" spans="3:6" x14ac:dyDescent="0.35">
      <c r="C135" s="81" t="s">
        <v>32</v>
      </c>
      <c r="D135" s="82"/>
      <c r="E135" s="81" t="s">
        <v>79</v>
      </c>
      <c r="F135" s="82"/>
    </row>
    <row r="136" spans="3:6" x14ac:dyDescent="0.35">
      <c r="C136" s="81"/>
      <c r="D136" s="82"/>
      <c r="E136" s="81"/>
      <c r="F136" s="82"/>
    </row>
    <row r="137" spans="3:6" x14ac:dyDescent="0.35">
      <c r="C137" s="81"/>
      <c r="D137" s="82"/>
      <c r="E137" s="81"/>
      <c r="F137" s="82"/>
    </row>
    <row r="138" spans="3:6" hidden="1" x14ac:dyDescent="0.35">
      <c r="C138" s="81"/>
      <c r="D138" s="82"/>
      <c r="E138" s="81"/>
      <c r="F138" s="82"/>
    </row>
    <row r="139" spans="3:6" hidden="1" x14ac:dyDescent="0.35">
      <c r="C139" s="81"/>
      <c r="D139" s="82"/>
      <c r="E139" s="81"/>
      <c r="F139" s="82"/>
    </row>
    <row r="140" spans="3:6" x14ac:dyDescent="0.35">
      <c r="C140" s="81" t="s">
        <v>74</v>
      </c>
      <c r="D140" s="82"/>
      <c r="E140" s="81" t="s">
        <v>77</v>
      </c>
      <c r="F140" s="82"/>
    </row>
    <row r="141" spans="3:6" x14ac:dyDescent="0.35">
      <c r="C141" s="81"/>
      <c r="D141" s="82"/>
      <c r="E141" s="81"/>
      <c r="F141" s="82"/>
    </row>
    <row r="142" spans="3:6" x14ac:dyDescent="0.35">
      <c r="C142" s="81"/>
      <c r="D142" s="82"/>
      <c r="E142" s="81"/>
      <c r="F142" s="82"/>
    </row>
    <row r="143" spans="3:6" hidden="1" x14ac:dyDescent="0.35">
      <c r="C143" s="81"/>
      <c r="D143" s="82"/>
      <c r="E143" s="81"/>
      <c r="F143" s="82"/>
    </row>
    <row r="144" spans="3:6" hidden="1" x14ac:dyDescent="0.35">
      <c r="C144" s="81"/>
      <c r="D144" s="82"/>
      <c r="E144" s="81"/>
      <c r="F144" s="82"/>
    </row>
    <row r="145" spans="3:6" x14ac:dyDescent="0.35">
      <c r="C145" s="81" t="s">
        <v>75</v>
      </c>
      <c r="D145" s="82"/>
      <c r="E145" s="81" t="s">
        <v>77</v>
      </c>
      <c r="F145" s="82"/>
    </row>
    <row r="146" spans="3:6" x14ac:dyDescent="0.35">
      <c r="C146" s="81"/>
      <c r="D146" s="82"/>
      <c r="E146" s="81"/>
      <c r="F146" s="82"/>
    </row>
    <row r="147" spans="3:6" ht="14.15" customHeight="1" x14ac:dyDescent="0.35">
      <c r="C147" s="81"/>
      <c r="D147" s="82"/>
      <c r="E147" s="81"/>
      <c r="F147" s="82"/>
    </row>
    <row r="148" spans="3:6" hidden="1" x14ac:dyDescent="0.35">
      <c r="C148" s="81"/>
      <c r="D148" s="82"/>
      <c r="E148" s="81"/>
      <c r="F148" s="82"/>
    </row>
    <row r="149" spans="3:6" ht="1" customHeight="1" x14ac:dyDescent="0.35">
      <c r="C149" s="81"/>
      <c r="D149" s="82"/>
      <c r="E149" s="81"/>
      <c r="F149" s="82"/>
    </row>
  </sheetData>
  <sheetProtection algorithmName="SHA-512" hashValue="xDU6O0KG6JacJK8lVD/4zwpAnG2oviHOuIslJErWa/l8JkcZEmWytpE+2jq52s5qA+qRVASrFkIgYq2YhRAWfg==" saltValue="9/NrjkEpKQRHjXHPH0yYLA==" spinCount="100000" sheet="1" objects="1" scenarios="1"/>
  <mergeCells count="977">
    <mergeCell ref="C86:D87"/>
    <mergeCell ref="C88:D94"/>
    <mergeCell ref="C95:D99"/>
    <mergeCell ref="C100:D104"/>
    <mergeCell ref="C105:D109"/>
    <mergeCell ref="C110:D114"/>
    <mergeCell ref="C115:D119"/>
    <mergeCell ref="C120:D124"/>
    <mergeCell ref="C125:D129"/>
    <mergeCell ref="C130:D134"/>
    <mergeCell ref="C135:D139"/>
    <mergeCell ref="C140:D144"/>
    <mergeCell ref="C145:D149"/>
    <mergeCell ref="E95:F99"/>
    <mergeCell ref="E88:F92"/>
    <mergeCell ref="E100:F104"/>
    <mergeCell ref="E105:F109"/>
    <mergeCell ref="E110:F114"/>
    <mergeCell ref="E115:F119"/>
    <mergeCell ref="E120:F124"/>
    <mergeCell ref="E125:F129"/>
    <mergeCell ref="E130:F134"/>
    <mergeCell ref="E135:F139"/>
    <mergeCell ref="E140:F144"/>
    <mergeCell ref="E145:F149"/>
    <mergeCell ref="E86:F87"/>
    <mergeCell ref="B34:J34"/>
    <mergeCell ref="K34:L34"/>
    <mergeCell ref="B28:M28"/>
    <mergeCell ref="B24:M24"/>
    <mergeCell ref="B17:M17"/>
    <mergeCell ref="B27:J27"/>
    <mergeCell ref="K27:L27"/>
    <mergeCell ref="D25:E25"/>
    <mergeCell ref="B29:C33"/>
    <mergeCell ref="D29:E30"/>
    <mergeCell ref="F29:F33"/>
    <mergeCell ref="H29:I29"/>
    <mergeCell ref="K29:L29"/>
    <mergeCell ref="H30:I30"/>
    <mergeCell ref="K30:L30"/>
    <mergeCell ref="D31:E33"/>
    <mergeCell ref="H31:I31"/>
    <mergeCell ref="K31:L31"/>
    <mergeCell ref="H32:I32"/>
    <mergeCell ref="K32:L32"/>
    <mergeCell ref="H33:I33"/>
    <mergeCell ref="K33:L33"/>
    <mergeCell ref="B23:J23"/>
    <mergeCell ref="K25:L25"/>
    <mergeCell ref="H26:I26"/>
    <mergeCell ref="K26:L26"/>
    <mergeCell ref="D26:E26"/>
    <mergeCell ref="B18:C22"/>
    <mergeCell ref="D18:E19"/>
    <mergeCell ref="F18:F22"/>
    <mergeCell ref="H18:I18"/>
    <mergeCell ref="K18:L18"/>
    <mergeCell ref="H19:I19"/>
    <mergeCell ref="K19:L19"/>
    <mergeCell ref="D20:E22"/>
    <mergeCell ref="H20:I20"/>
    <mergeCell ref="K20:L20"/>
    <mergeCell ref="H21:I21"/>
    <mergeCell ref="K21:L21"/>
    <mergeCell ref="H22:I22"/>
    <mergeCell ref="K22:L22"/>
    <mergeCell ref="D55:E55"/>
    <mergeCell ref="D56:E56"/>
    <mergeCell ref="B55:C56"/>
    <mergeCell ref="F55:F56"/>
    <mergeCell ref="G55:G56"/>
    <mergeCell ref="B65:M65"/>
    <mergeCell ref="B58:M58"/>
    <mergeCell ref="B59:C63"/>
    <mergeCell ref="D59:E60"/>
    <mergeCell ref="F59:F63"/>
    <mergeCell ref="H59:I59"/>
    <mergeCell ref="K59:L59"/>
    <mergeCell ref="H60:I60"/>
    <mergeCell ref="K60:L60"/>
    <mergeCell ref="D61:E63"/>
    <mergeCell ref="H61:I61"/>
    <mergeCell ref="K61:L61"/>
    <mergeCell ref="H62:I62"/>
    <mergeCell ref="K62:L62"/>
    <mergeCell ref="H63:I63"/>
    <mergeCell ref="K63:L63"/>
    <mergeCell ref="K75:L75"/>
    <mergeCell ref="B76:J76"/>
    <mergeCell ref="K76:L76"/>
    <mergeCell ref="K71:L71"/>
    <mergeCell ref="B73:C75"/>
    <mergeCell ref="D75:E75"/>
    <mergeCell ref="F73:F75"/>
    <mergeCell ref="B64:J64"/>
    <mergeCell ref="K64:L64"/>
    <mergeCell ref="D73:E74"/>
    <mergeCell ref="H73:I73"/>
    <mergeCell ref="K73:L73"/>
    <mergeCell ref="H74:I74"/>
    <mergeCell ref="K74:L74"/>
    <mergeCell ref="H75:I75"/>
    <mergeCell ref="K66:L67"/>
    <mergeCell ref="K68:L69"/>
    <mergeCell ref="M66:M67"/>
    <mergeCell ref="M68:M69"/>
    <mergeCell ref="B72:M72"/>
    <mergeCell ref="B66:C70"/>
    <mergeCell ref="D66:E67"/>
    <mergeCell ref="D68:E70"/>
    <mergeCell ref="H70:I70"/>
    <mergeCell ref="K70:L70"/>
    <mergeCell ref="B71:J71"/>
    <mergeCell ref="F66:F67"/>
    <mergeCell ref="F68:F69"/>
    <mergeCell ref="G66:G67"/>
    <mergeCell ref="G68:G69"/>
    <mergeCell ref="H66:I67"/>
    <mergeCell ref="H68:I69"/>
    <mergeCell ref="J66:J67"/>
    <mergeCell ref="J68:J69"/>
    <mergeCell ref="H45:I45"/>
    <mergeCell ref="K45:L45"/>
    <mergeCell ref="H46:I46"/>
    <mergeCell ref="K46:L46"/>
    <mergeCell ref="D47:E47"/>
    <mergeCell ref="H47:I47"/>
    <mergeCell ref="K47:L47"/>
    <mergeCell ref="B57:J57"/>
    <mergeCell ref="K57:L57"/>
    <mergeCell ref="B54:M54"/>
    <mergeCell ref="B53:J53"/>
    <mergeCell ref="K53:L53"/>
    <mergeCell ref="B49:M49"/>
    <mergeCell ref="H55:I56"/>
    <mergeCell ref="J55:J56"/>
    <mergeCell ref="K55:L56"/>
    <mergeCell ref="M55:M56"/>
    <mergeCell ref="B50:C52"/>
    <mergeCell ref="D50:E51"/>
    <mergeCell ref="F50:F52"/>
    <mergeCell ref="H50:I50"/>
    <mergeCell ref="K50:L50"/>
    <mergeCell ref="H51:I51"/>
    <mergeCell ref="K51:L51"/>
    <mergeCell ref="D52:E52"/>
    <mergeCell ref="H52:I52"/>
    <mergeCell ref="K52:L52"/>
    <mergeCell ref="B6:M6"/>
    <mergeCell ref="H13:I13"/>
    <mergeCell ref="K7:L8"/>
    <mergeCell ref="M7:M8"/>
    <mergeCell ref="B9:C15"/>
    <mergeCell ref="H9:I9"/>
    <mergeCell ref="H10:I10"/>
    <mergeCell ref="H11:I11"/>
    <mergeCell ref="B7:C8"/>
    <mergeCell ref="D7:E8"/>
    <mergeCell ref="F7:F8"/>
    <mergeCell ref="H7:I8"/>
    <mergeCell ref="J7:J8"/>
    <mergeCell ref="G7:G8"/>
    <mergeCell ref="K9:L9"/>
    <mergeCell ref="K10:L10"/>
    <mergeCell ref="K11:L11"/>
    <mergeCell ref="H12:I12"/>
    <mergeCell ref="H15:I15"/>
    <mergeCell ref="F9:F13"/>
    <mergeCell ref="F14:F15"/>
    <mergeCell ref="B78:M78"/>
    <mergeCell ref="H36:I36"/>
    <mergeCell ref="K36:L36"/>
    <mergeCell ref="B35:M35"/>
    <mergeCell ref="B39:M39"/>
    <mergeCell ref="B40:C42"/>
    <mergeCell ref="D40:E41"/>
    <mergeCell ref="F40:F42"/>
    <mergeCell ref="H40:I40"/>
    <mergeCell ref="K40:L40"/>
    <mergeCell ref="H41:I41"/>
    <mergeCell ref="K41:L41"/>
    <mergeCell ref="D42:E42"/>
    <mergeCell ref="H42:I42"/>
    <mergeCell ref="K42:L42"/>
    <mergeCell ref="B43:J43"/>
    <mergeCell ref="K43:L43"/>
    <mergeCell ref="B38:J38"/>
    <mergeCell ref="K38:L38"/>
    <mergeCell ref="B48:J48"/>
    <mergeCell ref="K48:L48"/>
    <mergeCell ref="B44:M44"/>
    <mergeCell ref="H37:I37"/>
    <mergeCell ref="K37:L37"/>
    <mergeCell ref="B45:C47"/>
    <mergeCell ref="D45:E46"/>
    <mergeCell ref="F45:F47"/>
    <mergeCell ref="N17:Y17"/>
    <mergeCell ref="Q7:R8"/>
    <mergeCell ref="S7:S8"/>
    <mergeCell ref="Q9:R9"/>
    <mergeCell ref="Q10:R10"/>
    <mergeCell ref="Q11:R11"/>
    <mergeCell ref="Q12:R12"/>
    <mergeCell ref="Q13:R13"/>
    <mergeCell ref="Q14:R14"/>
    <mergeCell ref="Q15:R15"/>
    <mergeCell ref="Q16:R16"/>
    <mergeCell ref="T7:U8"/>
    <mergeCell ref="V7:V8"/>
    <mergeCell ref="W7:X8"/>
    <mergeCell ref="Y7:Y8"/>
    <mergeCell ref="T9:U9"/>
    <mergeCell ref="W9:X9"/>
    <mergeCell ref="T10:U10"/>
    <mergeCell ref="H14:I14"/>
    <mergeCell ref="K14:L14"/>
    <mergeCell ref="K15:L15"/>
    <mergeCell ref="N7:O8"/>
    <mergeCell ref="P7:P8"/>
    <mergeCell ref="N9:O9"/>
    <mergeCell ref="N10:O10"/>
    <mergeCell ref="N11:O11"/>
    <mergeCell ref="N12:O12"/>
    <mergeCell ref="N13:O13"/>
    <mergeCell ref="B36:C37"/>
    <mergeCell ref="B16:J16"/>
    <mergeCell ref="K16:L16"/>
    <mergeCell ref="K12:L12"/>
    <mergeCell ref="K13:L13"/>
    <mergeCell ref="D9:E12"/>
    <mergeCell ref="D13:E15"/>
    <mergeCell ref="N15:O15"/>
    <mergeCell ref="N16:O16"/>
    <mergeCell ref="N14:O14"/>
    <mergeCell ref="D36:E36"/>
    <mergeCell ref="D37:E37"/>
    <mergeCell ref="F36:F37"/>
    <mergeCell ref="K23:L23"/>
    <mergeCell ref="B25:C26"/>
    <mergeCell ref="F25:F26"/>
    <mergeCell ref="H25:I25"/>
    <mergeCell ref="AI7:AJ8"/>
    <mergeCell ref="AK7:AK8"/>
    <mergeCell ref="Z9:AA9"/>
    <mergeCell ref="AC9:AD9"/>
    <mergeCell ref="AF9:AG9"/>
    <mergeCell ref="AI9:AJ9"/>
    <mergeCell ref="W13:X13"/>
    <mergeCell ref="T14:U14"/>
    <mergeCell ref="W14:X14"/>
    <mergeCell ref="AC14:AD14"/>
    <mergeCell ref="AF14:AG14"/>
    <mergeCell ref="AI14:AJ14"/>
    <mergeCell ref="AC7:AD8"/>
    <mergeCell ref="AE7:AE8"/>
    <mergeCell ref="AF7:AG8"/>
    <mergeCell ref="AH7:AH8"/>
    <mergeCell ref="W10:X10"/>
    <mergeCell ref="T11:U11"/>
    <mergeCell ref="W11:X11"/>
    <mergeCell ref="T12:U12"/>
    <mergeCell ref="W12:X12"/>
    <mergeCell ref="T13:U13"/>
    <mergeCell ref="T15:U15"/>
    <mergeCell ref="W15:X15"/>
    <mergeCell ref="T16:U16"/>
    <mergeCell ref="W16:X16"/>
    <mergeCell ref="Z7:AA8"/>
    <mergeCell ref="AB7:AB8"/>
    <mergeCell ref="Z10:AA10"/>
    <mergeCell ref="Z13:AA13"/>
    <mergeCell ref="Z16:AA16"/>
    <mergeCell ref="Z14:AA14"/>
    <mergeCell ref="Z15:AA15"/>
    <mergeCell ref="AO16:AP16"/>
    <mergeCell ref="AC15:AD15"/>
    <mergeCell ref="AF15:AG15"/>
    <mergeCell ref="AI15:AJ15"/>
    <mergeCell ref="AC10:AD10"/>
    <mergeCell ref="AF10:AG10"/>
    <mergeCell ref="AI10:AJ10"/>
    <mergeCell ref="Z11:AA11"/>
    <mergeCell ref="AC11:AD11"/>
    <mergeCell ref="AF11:AG11"/>
    <mergeCell ref="AI11:AJ11"/>
    <mergeCell ref="Z12:AA12"/>
    <mergeCell ref="AC12:AD12"/>
    <mergeCell ref="AF12:AG12"/>
    <mergeCell ref="AI12:AJ12"/>
    <mergeCell ref="AC13:AD13"/>
    <mergeCell ref="AF13:AG13"/>
    <mergeCell ref="AI13:AJ13"/>
    <mergeCell ref="AR9:AS9"/>
    <mergeCell ref="AU9:AV9"/>
    <mergeCell ref="AC16:AD16"/>
    <mergeCell ref="AF16:AG16"/>
    <mergeCell ref="AI16:AJ16"/>
    <mergeCell ref="AL7:AM8"/>
    <mergeCell ref="AN7:AN8"/>
    <mergeCell ref="AO7:AP8"/>
    <mergeCell ref="AQ7:AQ8"/>
    <mergeCell ref="AL9:AM9"/>
    <mergeCell ref="AO9:AP9"/>
    <mergeCell ref="AL10:AM10"/>
    <mergeCell ref="AO10:AP10"/>
    <mergeCell ref="AL11:AM11"/>
    <mergeCell ref="AO11:AP11"/>
    <mergeCell ref="AL12:AM12"/>
    <mergeCell ref="AO12:AP12"/>
    <mergeCell ref="AL13:AM13"/>
    <mergeCell ref="AO13:AP13"/>
    <mergeCell ref="AL14:AM14"/>
    <mergeCell ref="AO14:AP14"/>
    <mergeCell ref="AL15:AM15"/>
    <mergeCell ref="AO15:AP15"/>
    <mergeCell ref="AL16:AM16"/>
    <mergeCell ref="AF18:AG18"/>
    <mergeCell ref="AI18:AJ18"/>
    <mergeCell ref="AL18:AM18"/>
    <mergeCell ref="AR16:AS16"/>
    <mergeCell ref="AU16:AV16"/>
    <mergeCell ref="N6:Y6"/>
    <mergeCell ref="Z6:AK6"/>
    <mergeCell ref="AL6:AW6"/>
    <mergeCell ref="AR13:AS13"/>
    <mergeCell ref="AU13:AV13"/>
    <mergeCell ref="AR14:AS14"/>
    <mergeCell ref="AU14:AV14"/>
    <mergeCell ref="AR15:AS15"/>
    <mergeCell ref="AU15:AV15"/>
    <mergeCell ref="AR10:AS10"/>
    <mergeCell ref="AU10:AV10"/>
    <mergeCell ref="AR11:AS11"/>
    <mergeCell ref="AU11:AV11"/>
    <mergeCell ref="AR12:AS12"/>
    <mergeCell ref="AU12:AV12"/>
    <mergeCell ref="AR7:AS8"/>
    <mergeCell ref="AT7:AT8"/>
    <mergeCell ref="AU7:AV8"/>
    <mergeCell ref="AW7:AW8"/>
    <mergeCell ref="AL20:AM20"/>
    <mergeCell ref="AO20:AP20"/>
    <mergeCell ref="AR20:AS20"/>
    <mergeCell ref="AO18:AP18"/>
    <mergeCell ref="AR18:AS18"/>
    <mergeCell ref="AU18:AV18"/>
    <mergeCell ref="N19:O19"/>
    <mergeCell ref="Q19:R19"/>
    <mergeCell ref="T19:U19"/>
    <mergeCell ref="W19:X19"/>
    <mergeCell ref="Z19:AA19"/>
    <mergeCell ref="AC19:AD19"/>
    <mergeCell ref="AF19:AG19"/>
    <mergeCell ref="AI19:AJ19"/>
    <mergeCell ref="AL19:AM19"/>
    <mergeCell ref="AO19:AP19"/>
    <mergeCell ref="AR19:AS19"/>
    <mergeCell ref="AU19:AV19"/>
    <mergeCell ref="N18:O18"/>
    <mergeCell ref="Q18:R18"/>
    <mergeCell ref="T18:U18"/>
    <mergeCell ref="W18:X18"/>
    <mergeCell ref="Z18:AA18"/>
    <mergeCell ref="AC18:AD18"/>
    <mergeCell ref="AF22:AG22"/>
    <mergeCell ref="AI22:AJ22"/>
    <mergeCell ref="AL22:AM22"/>
    <mergeCell ref="AU20:AV20"/>
    <mergeCell ref="N21:O21"/>
    <mergeCell ref="Q21:R21"/>
    <mergeCell ref="T21:U21"/>
    <mergeCell ref="W21:X21"/>
    <mergeCell ref="Z21:AA21"/>
    <mergeCell ref="AC21:AD21"/>
    <mergeCell ref="AF21:AG21"/>
    <mergeCell ref="AI21:AJ21"/>
    <mergeCell ref="AL21:AM21"/>
    <mergeCell ref="AO21:AP21"/>
    <mergeCell ref="AR21:AS21"/>
    <mergeCell ref="AU21:AV21"/>
    <mergeCell ref="N20:O20"/>
    <mergeCell ref="Q20:R20"/>
    <mergeCell ref="T20:U20"/>
    <mergeCell ref="W20:X20"/>
    <mergeCell ref="Z20:AA20"/>
    <mergeCell ref="AC20:AD20"/>
    <mergeCell ref="AF20:AG20"/>
    <mergeCell ref="AI20:AJ20"/>
    <mergeCell ref="N25:O25"/>
    <mergeCell ref="Q25:R25"/>
    <mergeCell ref="T25:U25"/>
    <mergeCell ref="AO22:AP22"/>
    <mergeCell ref="AR22:AS22"/>
    <mergeCell ref="AU22:AV22"/>
    <mergeCell ref="N23:O23"/>
    <mergeCell ref="Q23:R23"/>
    <mergeCell ref="T23:U23"/>
    <mergeCell ref="W23:X23"/>
    <mergeCell ref="Z23:AA23"/>
    <mergeCell ref="AC23:AD23"/>
    <mergeCell ref="AF23:AG23"/>
    <mergeCell ref="AI23:AJ23"/>
    <mergeCell ref="AL23:AM23"/>
    <mergeCell ref="AO23:AP23"/>
    <mergeCell ref="AR23:AS23"/>
    <mergeCell ref="AU23:AV23"/>
    <mergeCell ref="N22:O22"/>
    <mergeCell ref="Q22:R22"/>
    <mergeCell ref="T22:U22"/>
    <mergeCell ref="W22:X22"/>
    <mergeCell ref="Z22:AA22"/>
    <mergeCell ref="AC22:AD22"/>
    <mergeCell ref="Z27:AA27"/>
    <mergeCell ref="AC27:AD27"/>
    <mergeCell ref="AF27:AG27"/>
    <mergeCell ref="AI27:AJ27"/>
    <mergeCell ref="AL27:AM27"/>
    <mergeCell ref="N26:O26"/>
    <mergeCell ref="Q26:R26"/>
    <mergeCell ref="T26:U26"/>
    <mergeCell ref="W26:X26"/>
    <mergeCell ref="Z26:AA26"/>
    <mergeCell ref="AC26:AD26"/>
    <mergeCell ref="AF26:AG26"/>
    <mergeCell ref="AI26:AJ26"/>
    <mergeCell ref="AL26:AM26"/>
    <mergeCell ref="AO26:AP26"/>
    <mergeCell ref="AR26:AS26"/>
    <mergeCell ref="AU26:AV26"/>
    <mergeCell ref="W25:X25"/>
    <mergeCell ref="Z25:AA25"/>
    <mergeCell ref="AC25:AD25"/>
    <mergeCell ref="AF25:AG25"/>
    <mergeCell ref="AI25:AJ25"/>
    <mergeCell ref="AL25:AM25"/>
    <mergeCell ref="AO25:AP25"/>
    <mergeCell ref="AR25:AS25"/>
    <mergeCell ref="AU25:AV25"/>
    <mergeCell ref="N30:O30"/>
    <mergeCell ref="Q30:R30"/>
    <mergeCell ref="T30:U30"/>
    <mergeCell ref="W30:X30"/>
    <mergeCell ref="Z30:AA30"/>
    <mergeCell ref="AO29:AP29"/>
    <mergeCell ref="AR29:AS29"/>
    <mergeCell ref="AU29:AV29"/>
    <mergeCell ref="AO27:AP27"/>
    <mergeCell ref="AR27:AS27"/>
    <mergeCell ref="AU27:AV27"/>
    <mergeCell ref="N29:O29"/>
    <mergeCell ref="Q29:R29"/>
    <mergeCell ref="T29:U29"/>
    <mergeCell ref="W29:X29"/>
    <mergeCell ref="Z29:AA29"/>
    <mergeCell ref="AC29:AD29"/>
    <mergeCell ref="AF29:AG29"/>
    <mergeCell ref="AI29:AJ29"/>
    <mergeCell ref="AL29:AM29"/>
    <mergeCell ref="N27:O27"/>
    <mergeCell ref="Q27:R27"/>
    <mergeCell ref="T27:U27"/>
    <mergeCell ref="W27:X27"/>
    <mergeCell ref="Q31:R31"/>
    <mergeCell ref="T31:U31"/>
    <mergeCell ref="W31:X31"/>
    <mergeCell ref="AO30:AP30"/>
    <mergeCell ref="AR30:AS30"/>
    <mergeCell ref="AL30:AM30"/>
    <mergeCell ref="AL32:AM32"/>
    <mergeCell ref="AL34:AM34"/>
    <mergeCell ref="N32:O32"/>
    <mergeCell ref="Q32:R32"/>
    <mergeCell ref="T32:U32"/>
    <mergeCell ref="W32:X32"/>
    <mergeCell ref="Z32:AA32"/>
    <mergeCell ref="AC32:AD32"/>
    <mergeCell ref="AF32:AG32"/>
    <mergeCell ref="AI32:AJ32"/>
    <mergeCell ref="N33:O33"/>
    <mergeCell ref="Q33:R33"/>
    <mergeCell ref="T33:U33"/>
    <mergeCell ref="W33:X33"/>
    <mergeCell ref="Z33:AA33"/>
    <mergeCell ref="AC33:AD33"/>
    <mergeCell ref="AF33:AG33"/>
    <mergeCell ref="AI33:AJ33"/>
    <mergeCell ref="AU30:AV30"/>
    <mergeCell ref="AL31:AM31"/>
    <mergeCell ref="AO31:AP31"/>
    <mergeCell ref="AR31:AS31"/>
    <mergeCell ref="AU31:AV31"/>
    <mergeCell ref="N34:O34"/>
    <mergeCell ref="Q34:R34"/>
    <mergeCell ref="T34:U34"/>
    <mergeCell ref="W34:X34"/>
    <mergeCell ref="Z34:AA34"/>
    <mergeCell ref="AC34:AD34"/>
    <mergeCell ref="AF34:AG34"/>
    <mergeCell ref="AI34:AJ34"/>
    <mergeCell ref="Z31:AA31"/>
    <mergeCell ref="AC31:AD31"/>
    <mergeCell ref="AF31:AG31"/>
    <mergeCell ref="AI31:AJ31"/>
    <mergeCell ref="AO34:AP34"/>
    <mergeCell ref="AR34:AS34"/>
    <mergeCell ref="AU34:AV34"/>
    <mergeCell ref="AC30:AD30"/>
    <mergeCell ref="AF30:AG30"/>
    <mergeCell ref="AI30:AJ30"/>
    <mergeCell ref="N31:O31"/>
    <mergeCell ref="N36:O36"/>
    <mergeCell ref="Q36:R36"/>
    <mergeCell ref="T36:U36"/>
    <mergeCell ref="W36:X36"/>
    <mergeCell ref="Z36:AA36"/>
    <mergeCell ref="AC36:AD36"/>
    <mergeCell ref="AF36:AG36"/>
    <mergeCell ref="AI36:AJ36"/>
    <mergeCell ref="AL36:AM36"/>
    <mergeCell ref="AO36:AP36"/>
    <mergeCell ref="AR36:AS36"/>
    <mergeCell ref="AU36:AV36"/>
    <mergeCell ref="AO32:AP32"/>
    <mergeCell ref="AR32:AS32"/>
    <mergeCell ref="AU32:AV32"/>
    <mergeCell ref="AL33:AM33"/>
    <mergeCell ref="AO33:AP33"/>
    <mergeCell ref="AR33:AS33"/>
    <mergeCell ref="AU33:AV33"/>
    <mergeCell ref="AU37:AV37"/>
    <mergeCell ref="AL38:AM38"/>
    <mergeCell ref="AO38:AP38"/>
    <mergeCell ref="AR38:AS38"/>
    <mergeCell ref="AU38:AV38"/>
    <mergeCell ref="N37:O37"/>
    <mergeCell ref="Q37:R37"/>
    <mergeCell ref="T37:U37"/>
    <mergeCell ref="W37:X37"/>
    <mergeCell ref="Z37:AA37"/>
    <mergeCell ref="AC37:AD37"/>
    <mergeCell ref="AF37:AG37"/>
    <mergeCell ref="AI37:AJ37"/>
    <mergeCell ref="N38:O38"/>
    <mergeCell ref="Q38:R38"/>
    <mergeCell ref="T38:U38"/>
    <mergeCell ref="W38:X38"/>
    <mergeCell ref="Z38:AA38"/>
    <mergeCell ref="AC38:AD38"/>
    <mergeCell ref="AF38:AG38"/>
    <mergeCell ref="AI38:AJ38"/>
    <mergeCell ref="AL37:AM37"/>
    <mergeCell ref="AO37:AP37"/>
    <mergeCell ref="AR37:AS37"/>
    <mergeCell ref="N40:O40"/>
    <mergeCell ref="Q40:R40"/>
    <mergeCell ref="T40:U40"/>
    <mergeCell ref="W40:X40"/>
    <mergeCell ref="Z40:AA40"/>
    <mergeCell ref="AC40:AD40"/>
    <mergeCell ref="AF40:AG40"/>
    <mergeCell ref="N41:O41"/>
    <mergeCell ref="Q41:R41"/>
    <mergeCell ref="T41:U41"/>
    <mergeCell ref="W41:X41"/>
    <mergeCell ref="Z41:AA41"/>
    <mergeCell ref="AC41:AD41"/>
    <mergeCell ref="AF41:AG41"/>
    <mergeCell ref="AI41:AJ41"/>
    <mergeCell ref="AL41:AM41"/>
    <mergeCell ref="AO41:AP41"/>
    <mergeCell ref="AR41:AS41"/>
    <mergeCell ref="AU41:AV41"/>
    <mergeCell ref="N42:O42"/>
    <mergeCell ref="Q42:R42"/>
    <mergeCell ref="T42:U42"/>
    <mergeCell ref="W42:X42"/>
    <mergeCell ref="Z42:AA42"/>
    <mergeCell ref="AC42:AD42"/>
    <mergeCell ref="AF42:AG42"/>
    <mergeCell ref="N43:O43"/>
    <mergeCell ref="Q43:R43"/>
    <mergeCell ref="T43:U43"/>
    <mergeCell ref="W43:X43"/>
    <mergeCell ref="Z43:AA43"/>
    <mergeCell ref="AC43:AD43"/>
    <mergeCell ref="AF43:AG43"/>
    <mergeCell ref="N45:O45"/>
    <mergeCell ref="Q45:R45"/>
    <mergeCell ref="T45:U45"/>
    <mergeCell ref="W45:X45"/>
    <mergeCell ref="Z45:AA45"/>
    <mergeCell ref="AC45:AD45"/>
    <mergeCell ref="AF45:AG45"/>
    <mergeCell ref="N44:Y44"/>
    <mergeCell ref="AI45:AJ45"/>
    <mergeCell ref="AL45:AM45"/>
    <mergeCell ref="AO45:AP45"/>
    <mergeCell ref="AR45:AS45"/>
    <mergeCell ref="AU45:AV45"/>
    <mergeCell ref="AI42:AJ42"/>
    <mergeCell ref="AL42:AM42"/>
    <mergeCell ref="AO42:AP42"/>
    <mergeCell ref="AR42:AS42"/>
    <mergeCell ref="AU42:AV42"/>
    <mergeCell ref="AI43:AJ43"/>
    <mergeCell ref="AL43:AM43"/>
    <mergeCell ref="AO43:AP43"/>
    <mergeCell ref="AR43:AS43"/>
    <mergeCell ref="AU43:AV43"/>
    <mergeCell ref="Z44:AK44"/>
    <mergeCell ref="AL44:AW44"/>
    <mergeCell ref="AI40:AJ40"/>
    <mergeCell ref="AL40:AM40"/>
    <mergeCell ref="AO40:AP40"/>
    <mergeCell ref="AR40:AS40"/>
    <mergeCell ref="AU40:AV40"/>
    <mergeCell ref="AO46:AP46"/>
    <mergeCell ref="AR46:AS46"/>
    <mergeCell ref="AU46:AV46"/>
    <mergeCell ref="N47:O47"/>
    <mergeCell ref="Q47:R47"/>
    <mergeCell ref="T47:U47"/>
    <mergeCell ref="W47:X47"/>
    <mergeCell ref="Z47:AA47"/>
    <mergeCell ref="AC47:AD47"/>
    <mergeCell ref="AF47:AG47"/>
    <mergeCell ref="AI47:AJ47"/>
    <mergeCell ref="AL47:AM47"/>
    <mergeCell ref="AO47:AP47"/>
    <mergeCell ref="AR47:AS47"/>
    <mergeCell ref="AU47:AV47"/>
    <mergeCell ref="N46:O46"/>
    <mergeCell ref="Q46:R46"/>
    <mergeCell ref="T46:U46"/>
    <mergeCell ref="W46:X46"/>
    <mergeCell ref="Z46:AA46"/>
    <mergeCell ref="AC46:AD46"/>
    <mergeCell ref="AF46:AG46"/>
    <mergeCell ref="AI46:AJ46"/>
    <mergeCell ref="AL46:AM46"/>
    <mergeCell ref="AI51:AJ51"/>
    <mergeCell ref="AL51:AM51"/>
    <mergeCell ref="AO48:AP48"/>
    <mergeCell ref="AR48:AS48"/>
    <mergeCell ref="AO51:AP51"/>
    <mergeCell ref="AR51:AS51"/>
    <mergeCell ref="AL49:AW49"/>
    <mergeCell ref="AU48:AV48"/>
    <mergeCell ref="AO50:AP50"/>
    <mergeCell ref="AR50:AS50"/>
    <mergeCell ref="AU50:AV50"/>
    <mergeCell ref="N50:O50"/>
    <mergeCell ref="Q50:R50"/>
    <mergeCell ref="T50:U50"/>
    <mergeCell ref="W50:X50"/>
    <mergeCell ref="Z50:AA50"/>
    <mergeCell ref="AC50:AD50"/>
    <mergeCell ref="AF50:AG50"/>
    <mergeCell ref="AI50:AJ50"/>
    <mergeCell ref="AL50:AM50"/>
    <mergeCell ref="N48:O48"/>
    <mergeCell ref="Q48:R48"/>
    <mergeCell ref="T48:U48"/>
    <mergeCell ref="W48:X48"/>
    <mergeCell ref="Z48:AA48"/>
    <mergeCell ref="AC48:AD48"/>
    <mergeCell ref="AF48:AG48"/>
    <mergeCell ref="AI48:AJ48"/>
    <mergeCell ref="AL48:AM48"/>
    <mergeCell ref="N49:Y49"/>
    <mergeCell ref="Z49:AK49"/>
    <mergeCell ref="AL55:AM56"/>
    <mergeCell ref="N53:O53"/>
    <mergeCell ref="Q53:R53"/>
    <mergeCell ref="T53:U53"/>
    <mergeCell ref="W53:X53"/>
    <mergeCell ref="Z53:AA53"/>
    <mergeCell ref="AC53:AD53"/>
    <mergeCell ref="AF53:AG53"/>
    <mergeCell ref="AI53:AJ53"/>
    <mergeCell ref="AL53:AM53"/>
    <mergeCell ref="N55:O56"/>
    <mergeCell ref="P55:P56"/>
    <mergeCell ref="Q55:R56"/>
    <mergeCell ref="S55:S56"/>
    <mergeCell ref="T55:U56"/>
    <mergeCell ref="V55:V56"/>
    <mergeCell ref="W55:X56"/>
    <mergeCell ref="Y55:Y56"/>
    <mergeCell ref="Z55:AA56"/>
    <mergeCell ref="AB55:AB56"/>
    <mergeCell ref="AC55:AD56"/>
    <mergeCell ref="AE55:AE56"/>
    <mergeCell ref="AF55:AG56"/>
    <mergeCell ref="AH55:AH56"/>
    <mergeCell ref="AU51:AV51"/>
    <mergeCell ref="N52:O52"/>
    <mergeCell ref="Q52:R52"/>
    <mergeCell ref="T52:U52"/>
    <mergeCell ref="W52:X52"/>
    <mergeCell ref="Z52:AA52"/>
    <mergeCell ref="AC52:AD52"/>
    <mergeCell ref="AF52:AG52"/>
    <mergeCell ref="AI52:AJ52"/>
    <mergeCell ref="AL52:AM52"/>
    <mergeCell ref="AO52:AP52"/>
    <mergeCell ref="AR52:AS52"/>
    <mergeCell ref="AU52:AV52"/>
    <mergeCell ref="N51:O51"/>
    <mergeCell ref="Q51:R51"/>
    <mergeCell ref="T51:U51"/>
    <mergeCell ref="W51:X51"/>
    <mergeCell ref="Z51:AA51"/>
    <mergeCell ref="AC51:AD51"/>
    <mergeCell ref="AF51:AG51"/>
    <mergeCell ref="AN55:AN56"/>
    <mergeCell ref="AO55:AP56"/>
    <mergeCell ref="AQ55:AQ56"/>
    <mergeCell ref="AR55:AS56"/>
    <mergeCell ref="AT55:AT56"/>
    <mergeCell ref="AU55:AV56"/>
    <mergeCell ref="AW55:AW56"/>
    <mergeCell ref="AO53:AP53"/>
    <mergeCell ref="AR53:AS53"/>
    <mergeCell ref="AU53:AV53"/>
    <mergeCell ref="AI55:AJ56"/>
    <mergeCell ref="AK55:AK56"/>
    <mergeCell ref="AO57:AP57"/>
    <mergeCell ref="AR57:AS57"/>
    <mergeCell ref="AU57:AV57"/>
    <mergeCell ref="N59:O59"/>
    <mergeCell ref="Q59:R59"/>
    <mergeCell ref="T59:U59"/>
    <mergeCell ref="W59:X59"/>
    <mergeCell ref="Z59:AA59"/>
    <mergeCell ref="AC59:AD59"/>
    <mergeCell ref="AF59:AG59"/>
    <mergeCell ref="AI59:AJ59"/>
    <mergeCell ref="AL59:AM59"/>
    <mergeCell ref="AO59:AP59"/>
    <mergeCell ref="AR59:AS59"/>
    <mergeCell ref="AU59:AV59"/>
    <mergeCell ref="N57:O57"/>
    <mergeCell ref="Q57:R57"/>
    <mergeCell ref="T57:U57"/>
    <mergeCell ref="W57:X57"/>
    <mergeCell ref="Z57:AA57"/>
    <mergeCell ref="AC57:AD57"/>
    <mergeCell ref="AF57:AG57"/>
    <mergeCell ref="AI57:AJ57"/>
    <mergeCell ref="AL57:AM57"/>
    <mergeCell ref="AO60:AP60"/>
    <mergeCell ref="AR60:AS60"/>
    <mergeCell ref="AU60:AV60"/>
    <mergeCell ref="N61:O61"/>
    <mergeCell ref="Q61:R61"/>
    <mergeCell ref="T61:U61"/>
    <mergeCell ref="W61:X61"/>
    <mergeCell ref="Z61:AA61"/>
    <mergeCell ref="AC61:AD61"/>
    <mergeCell ref="AF61:AG61"/>
    <mergeCell ref="AI61:AJ61"/>
    <mergeCell ref="AL61:AM61"/>
    <mergeCell ref="AO61:AP61"/>
    <mergeCell ref="AR61:AS61"/>
    <mergeCell ref="AU61:AV61"/>
    <mergeCell ref="N60:O60"/>
    <mergeCell ref="Q60:R60"/>
    <mergeCell ref="T60:U60"/>
    <mergeCell ref="W60:X60"/>
    <mergeCell ref="Z60:AA60"/>
    <mergeCell ref="AC60:AD60"/>
    <mergeCell ref="AF60:AG60"/>
    <mergeCell ref="AI60:AJ60"/>
    <mergeCell ref="AL60:AM60"/>
    <mergeCell ref="AL64:AM64"/>
    <mergeCell ref="AO62:AP62"/>
    <mergeCell ref="AR62:AS62"/>
    <mergeCell ref="AU62:AV62"/>
    <mergeCell ref="N63:O63"/>
    <mergeCell ref="Q63:R63"/>
    <mergeCell ref="T63:U63"/>
    <mergeCell ref="W63:X63"/>
    <mergeCell ref="Z63:AA63"/>
    <mergeCell ref="AC63:AD63"/>
    <mergeCell ref="AF63:AG63"/>
    <mergeCell ref="AI63:AJ63"/>
    <mergeCell ref="AL63:AM63"/>
    <mergeCell ref="AO63:AP63"/>
    <mergeCell ref="AR63:AS63"/>
    <mergeCell ref="AU63:AV63"/>
    <mergeCell ref="N62:O62"/>
    <mergeCell ref="Q62:R62"/>
    <mergeCell ref="T62:U62"/>
    <mergeCell ref="W62:X62"/>
    <mergeCell ref="Z62:AA62"/>
    <mergeCell ref="AC62:AD62"/>
    <mergeCell ref="AF62:AG62"/>
    <mergeCell ref="AI62:AJ62"/>
    <mergeCell ref="AL62:AM62"/>
    <mergeCell ref="AO64:AP64"/>
    <mergeCell ref="AR64:AS64"/>
    <mergeCell ref="AU64:AV64"/>
    <mergeCell ref="N66:O67"/>
    <mergeCell ref="P66:P67"/>
    <mergeCell ref="Q66:R67"/>
    <mergeCell ref="S66:S67"/>
    <mergeCell ref="T66:U67"/>
    <mergeCell ref="V66:V67"/>
    <mergeCell ref="W66:X67"/>
    <mergeCell ref="Y66:Y67"/>
    <mergeCell ref="Z66:AA67"/>
    <mergeCell ref="AB66:AB67"/>
    <mergeCell ref="AC66:AD67"/>
    <mergeCell ref="AE66:AE67"/>
    <mergeCell ref="AF66:AG67"/>
    <mergeCell ref="AH66:AH67"/>
    <mergeCell ref="AI66:AJ67"/>
    <mergeCell ref="AK66:AK67"/>
    <mergeCell ref="AL66:AM67"/>
    <mergeCell ref="AN66:AN67"/>
    <mergeCell ref="AO66:AP67"/>
    <mergeCell ref="AQ66:AQ67"/>
    <mergeCell ref="N64:O64"/>
    <mergeCell ref="Q64:R64"/>
    <mergeCell ref="T64:U64"/>
    <mergeCell ref="W64:X64"/>
    <mergeCell ref="Z64:AA64"/>
    <mergeCell ref="AC64:AD64"/>
    <mergeCell ref="AF64:AG64"/>
    <mergeCell ref="AI64:AJ64"/>
    <mergeCell ref="AC71:AD71"/>
    <mergeCell ref="AF71:AG71"/>
    <mergeCell ref="AI71:AJ71"/>
    <mergeCell ref="AR66:AS67"/>
    <mergeCell ref="AT66:AT67"/>
    <mergeCell ref="AU66:AV67"/>
    <mergeCell ref="AW66:AW67"/>
    <mergeCell ref="N68:O69"/>
    <mergeCell ref="P68:P69"/>
    <mergeCell ref="Q68:R69"/>
    <mergeCell ref="S68:S69"/>
    <mergeCell ref="T68:U69"/>
    <mergeCell ref="V68:V69"/>
    <mergeCell ref="W68:X69"/>
    <mergeCell ref="Y68:Y69"/>
    <mergeCell ref="Z68:AA69"/>
    <mergeCell ref="AB68:AB69"/>
    <mergeCell ref="AC68:AD69"/>
    <mergeCell ref="AE68:AE69"/>
    <mergeCell ref="AF68:AG69"/>
    <mergeCell ref="AH68:AH69"/>
    <mergeCell ref="AI68:AJ69"/>
    <mergeCell ref="AK68:AK69"/>
    <mergeCell ref="AL68:AM69"/>
    <mergeCell ref="AO68:AP69"/>
    <mergeCell ref="AQ68:AQ69"/>
    <mergeCell ref="AR68:AS69"/>
    <mergeCell ref="AT68:AT69"/>
    <mergeCell ref="AU68:AV69"/>
    <mergeCell ref="AW68:AW69"/>
    <mergeCell ref="N70:O70"/>
    <mergeCell ref="Q70:R70"/>
    <mergeCell ref="T70:U70"/>
    <mergeCell ref="W70:X70"/>
    <mergeCell ref="Z70:AA70"/>
    <mergeCell ref="AC70:AD70"/>
    <mergeCell ref="AF70:AG70"/>
    <mergeCell ref="AI70:AJ70"/>
    <mergeCell ref="AL70:AM70"/>
    <mergeCell ref="AO70:AP70"/>
    <mergeCell ref="AR70:AS70"/>
    <mergeCell ref="AU70:AV70"/>
    <mergeCell ref="AN68:AN69"/>
    <mergeCell ref="AO71:AP71"/>
    <mergeCell ref="AR71:AS71"/>
    <mergeCell ref="AU71:AV71"/>
    <mergeCell ref="N73:O73"/>
    <mergeCell ref="Q73:R73"/>
    <mergeCell ref="T73:U73"/>
    <mergeCell ref="W73:X73"/>
    <mergeCell ref="Z73:AA73"/>
    <mergeCell ref="AC73:AD73"/>
    <mergeCell ref="AF73:AG73"/>
    <mergeCell ref="AI73:AJ73"/>
    <mergeCell ref="AL73:AM73"/>
    <mergeCell ref="AO73:AP73"/>
    <mergeCell ref="AR73:AS73"/>
    <mergeCell ref="AU73:AV73"/>
    <mergeCell ref="N72:Y72"/>
    <mergeCell ref="Z72:AK72"/>
    <mergeCell ref="AL72:AW72"/>
    <mergeCell ref="N71:O71"/>
    <mergeCell ref="Q71:R71"/>
    <mergeCell ref="T71:U71"/>
    <mergeCell ref="AL71:AM71"/>
    <mergeCell ref="W71:X71"/>
    <mergeCell ref="Z71:AA71"/>
    <mergeCell ref="N76:O76"/>
    <mergeCell ref="Q76:R76"/>
    <mergeCell ref="T76:U76"/>
    <mergeCell ref="W76:X76"/>
    <mergeCell ref="Z76:AA76"/>
    <mergeCell ref="AC76:AD76"/>
    <mergeCell ref="AF76:AG76"/>
    <mergeCell ref="AI76:AJ76"/>
    <mergeCell ref="AL76:AM76"/>
    <mergeCell ref="AO75:AP75"/>
    <mergeCell ref="AR75:AS75"/>
    <mergeCell ref="AU75:AV75"/>
    <mergeCell ref="N74:O74"/>
    <mergeCell ref="Q74:R74"/>
    <mergeCell ref="T74:U74"/>
    <mergeCell ref="W74:X74"/>
    <mergeCell ref="Z74:AA74"/>
    <mergeCell ref="AC74:AD74"/>
    <mergeCell ref="AF74:AG74"/>
    <mergeCell ref="AI74:AJ74"/>
    <mergeCell ref="AL74:AM74"/>
    <mergeCell ref="N75:O75"/>
    <mergeCell ref="Q75:R75"/>
    <mergeCell ref="T75:U75"/>
    <mergeCell ref="W75:X75"/>
    <mergeCell ref="Z75:AA75"/>
    <mergeCell ref="AC75:AD75"/>
    <mergeCell ref="AF75:AG75"/>
    <mergeCell ref="AI75:AJ75"/>
    <mergeCell ref="AL75:AM75"/>
    <mergeCell ref="AO76:AP76"/>
    <mergeCell ref="AR76:AS76"/>
    <mergeCell ref="AU76:AV76"/>
    <mergeCell ref="N78:Y78"/>
    <mergeCell ref="Z78:AK78"/>
    <mergeCell ref="AL78:AW78"/>
    <mergeCell ref="Z17:AK17"/>
    <mergeCell ref="AL17:AW17"/>
    <mergeCell ref="Z24:AK24"/>
    <mergeCell ref="AL24:AW24"/>
    <mergeCell ref="N24:Y24"/>
    <mergeCell ref="N28:Y28"/>
    <mergeCell ref="Z28:AK28"/>
    <mergeCell ref="AL28:AW28"/>
    <mergeCell ref="N35:Y35"/>
    <mergeCell ref="Z35:AK35"/>
    <mergeCell ref="AL35:AW35"/>
    <mergeCell ref="N39:Y39"/>
    <mergeCell ref="AL65:AW65"/>
    <mergeCell ref="Z39:AK39"/>
    <mergeCell ref="AL39:AW39"/>
    <mergeCell ref="AO74:AP74"/>
    <mergeCell ref="AR74:AS74"/>
    <mergeCell ref="AU74:AV74"/>
    <mergeCell ref="AL2:AN5"/>
    <mergeCell ref="AO2:AQ5"/>
    <mergeCell ref="AR2:AT5"/>
    <mergeCell ref="AU2:AW5"/>
    <mergeCell ref="K2:M5"/>
    <mergeCell ref="B77:L77"/>
    <mergeCell ref="N2:P5"/>
    <mergeCell ref="N77:O77"/>
    <mergeCell ref="Q77:S77"/>
    <mergeCell ref="Q2:S5"/>
    <mergeCell ref="T2:V5"/>
    <mergeCell ref="W2:Y5"/>
    <mergeCell ref="Z2:AB5"/>
    <mergeCell ref="AC2:AE5"/>
    <mergeCell ref="AF2:AH5"/>
    <mergeCell ref="AI2:AK5"/>
    <mergeCell ref="N54:Y54"/>
    <mergeCell ref="N58:Y58"/>
    <mergeCell ref="Z58:AK58"/>
    <mergeCell ref="Z54:AK54"/>
    <mergeCell ref="AL54:AW54"/>
    <mergeCell ref="AL58:AW58"/>
    <mergeCell ref="N65:Y65"/>
    <mergeCell ref="Z65:AK65"/>
  </mergeCells>
  <phoneticPr fontId="6" type="noConversion"/>
  <pageMargins left="0.7" right="0.7" top="0.75" bottom="0.75" header="0.3" footer="0.3"/>
  <pageSetup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2835E7-8BA8-4436-8402-9BAF9A1F98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FD37BA-E310-4A42-A103-05BE60D4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3713BF-C34A-4DAF-967A-F1F16583C05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Schotzko</dc:creator>
  <cp:lastModifiedBy>Sandra Ramirez</cp:lastModifiedBy>
  <cp:lastPrinted>2023-01-06T16:32:31Z</cp:lastPrinted>
  <dcterms:created xsi:type="dcterms:W3CDTF">2022-11-08T19:19:34Z</dcterms:created>
  <dcterms:modified xsi:type="dcterms:W3CDTF">2023-03-16T14:44:24Z</dcterms:modified>
</cp:coreProperties>
</file>