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JECTS\IN PROGRESS\MECHANINCAL PILING PL_MC\BIDS RECEIVED\"/>
    </mc:Choice>
  </mc:AlternateContent>
  <xr:revisionPtr revIDLastSave="0" documentId="13_ncr:1_{AD61ABE4-1A45-4343-8F7B-33442CC58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aluation Sheet" sheetId="1" r:id="rId1"/>
  </sheets>
  <definedNames>
    <definedName name="_xlnm.Print_Area" localSheetId="0">'Evaluation Sheet'!$A$1:$AF$16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7" i="1" l="1"/>
  <c r="AP13" i="1"/>
  <c r="AL13" i="1"/>
  <c r="AL17" i="1"/>
  <c r="AH17" i="1"/>
  <c r="AH13" i="1"/>
  <c r="AD13" i="1"/>
  <c r="AD17" i="1"/>
  <c r="Z17" i="1"/>
  <c r="Z13" i="1"/>
  <c r="V17" i="1"/>
  <c r="V13" i="1"/>
  <c r="R13" i="1"/>
  <c r="R17" i="1"/>
  <c r="J17" i="1"/>
  <c r="N17" i="1"/>
  <c r="N13" i="1"/>
  <c r="AP9" i="1"/>
  <c r="AL9" i="1"/>
  <c r="AH9" i="1"/>
  <c r="AD9" i="1"/>
  <c r="Z9" i="1"/>
  <c r="V9" i="1"/>
  <c r="R9" i="1"/>
  <c r="N9" i="1"/>
  <c r="AP16" i="1"/>
  <c r="AP15" i="1"/>
  <c r="AP12" i="1"/>
  <c r="AP11" i="1"/>
  <c r="AP8" i="1"/>
  <c r="AL8" i="1"/>
  <c r="AL16" i="1"/>
  <c r="AL15" i="1"/>
  <c r="AL12" i="1"/>
  <c r="AL11" i="1"/>
  <c r="AH16" i="1"/>
  <c r="AH15" i="1"/>
  <c r="AH12" i="1"/>
  <c r="AH11" i="1"/>
  <c r="AH8" i="1"/>
  <c r="AD16" i="1"/>
  <c r="AD15" i="1"/>
  <c r="AD12" i="1"/>
  <c r="AD11" i="1"/>
  <c r="AD8" i="1"/>
  <c r="Z16" i="1"/>
  <c r="Z15" i="1"/>
  <c r="Z12" i="1"/>
  <c r="Z11" i="1"/>
  <c r="Z8" i="1"/>
  <c r="V16" i="1"/>
  <c r="V15" i="1"/>
  <c r="V12" i="1"/>
  <c r="V11" i="1"/>
  <c r="V8" i="1"/>
  <c r="V20" i="1" s="1"/>
  <c r="R16" i="1"/>
  <c r="R15" i="1"/>
  <c r="R12" i="1"/>
  <c r="R11" i="1"/>
  <c r="R8" i="1"/>
  <c r="N16" i="1"/>
  <c r="N15" i="1"/>
  <c r="N12" i="1"/>
  <c r="N11" i="1"/>
  <c r="N8" i="1"/>
  <c r="J16" i="1"/>
  <c r="J15" i="1"/>
  <c r="J12" i="1"/>
  <c r="J11" i="1"/>
  <c r="J13" i="1" s="1"/>
  <c r="J8" i="1"/>
  <c r="J9" i="1" s="1"/>
  <c r="AD20" i="1" l="1"/>
  <c r="Z20" i="1"/>
  <c r="J20" i="1"/>
  <c r="N20" i="1"/>
  <c r="AP20" i="1"/>
  <c r="AL20" i="1"/>
  <c r="R20" i="1"/>
  <c r="AH20" i="1" l="1"/>
</calcChain>
</file>

<file path=xl/sharedStrings.xml><?xml version="1.0" encoding="utf-8"?>
<sst xmlns="http://schemas.openxmlformats.org/spreadsheetml/2006/main" count="119" uniqueCount="50">
  <si>
    <t>PRICE PER</t>
  </si>
  <si>
    <t>TOTAL EXTENDED</t>
  </si>
  <si>
    <t>AMOUNT</t>
  </si>
  <si>
    <t>UNIT</t>
  </si>
  <si>
    <t>Acres</t>
  </si>
  <si>
    <t>SUB TOTAL</t>
  </si>
  <si>
    <t>Central Point, OR</t>
  </si>
  <si>
    <t>SUPERVISORY AREA</t>
  </si>
  <si>
    <t>PROJECT NAME</t>
  </si>
  <si>
    <t>&amp; NUMBER</t>
  </si>
  <si>
    <t>ITEM TYPE</t>
  </si>
  <si>
    <t>QTY</t>
  </si>
  <si>
    <t xml:space="preserve">UNIT OF </t>
  </si>
  <si>
    <t>MEASURE</t>
  </si>
  <si>
    <t>Priest Lake</t>
  </si>
  <si>
    <t>Priest Lake Excavator Piling</t>
  </si>
  <si>
    <t>10-0715-604-23</t>
  </si>
  <si>
    <t>Maggie Creek</t>
  </si>
  <si>
    <t>Maggie Creek Slash Piling</t>
  </si>
  <si>
    <t>42-0285-704-20</t>
  </si>
  <si>
    <t xml:space="preserve">Excavator </t>
  </si>
  <si>
    <t>Piling</t>
  </si>
  <si>
    <t>Excavator Piling</t>
  </si>
  <si>
    <t>Misc. Excavator Work</t>
  </si>
  <si>
    <t>Hour</t>
  </si>
  <si>
    <t xml:space="preserve">Maggie Creek </t>
  </si>
  <si>
    <t>Craig Mountain Fire Salvage HM</t>
  </si>
  <si>
    <t>42-0293-600-21</t>
  </si>
  <si>
    <t xml:space="preserve">Excavator Piling </t>
  </si>
  <si>
    <t xml:space="preserve">Acres </t>
  </si>
  <si>
    <t xml:space="preserve">CK Excavation </t>
  </si>
  <si>
    <t>Genesee, ID</t>
  </si>
  <si>
    <t>GE Forestry</t>
  </si>
  <si>
    <t xml:space="preserve">Mitchell Excavation </t>
  </si>
  <si>
    <t>Fernwood, ID</t>
  </si>
  <si>
    <t>III Peaks Contracting LLC</t>
  </si>
  <si>
    <t>Mt. Vernon, OR</t>
  </si>
  <si>
    <t xml:space="preserve">J&amp;C Contracting </t>
  </si>
  <si>
    <t>Myrtle Creek, OR</t>
  </si>
  <si>
    <t xml:space="preserve">Prairie Hauling </t>
  </si>
  <si>
    <t>Cottonwood, ID</t>
  </si>
  <si>
    <t xml:space="preserve">Gritty Land Development </t>
  </si>
  <si>
    <t>Spirit Lake, ID</t>
  </si>
  <si>
    <t xml:space="preserve">Linton Land Management </t>
  </si>
  <si>
    <t>Priest River, ID</t>
  </si>
  <si>
    <t>Mark Hargens</t>
  </si>
  <si>
    <t>Stites, ID</t>
  </si>
  <si>
    <t>TOTAL</t>
  </si>
  <si>
    <t>PROJECT NO. 23-205  EVALUATION SHEET</t>
  </si>
  <si>
    <t xml:space="preserve">MECHANICAL SITE PREP &amp; PILING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</si>
</sst>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2" fillId="3" borderId="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5" fillId="0" borderId="0" xfId="0" applyFont="1"/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5" borderId="6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4" fontId="2" fillId="4" borderId="28" xfId="0" applyNumberFormat="1" applyFont="1" applyFill="1" applyBorder="1"/>
    <xf numFmtId="44" fontId="4" fillId="4" borderId="6" xfId="0" applyNumberFormat="1" applyFont="1" applyFill="1" applyBorder="1" applyAlignment="1">
      <alignment horizontal="left"/>
    </xf>
    <xf numFmtId="44" fontId="4" fillId="4" borderId="11" xfId="0" applyNumberFormat="1" applyFont="1" applyFill="1" applyBorder="1" applyAlignment="1">
      <alignment horizontal="left"/>
    </xf>
    <xf numFmtId="44" fontId="4" fillId="4" borderId="12" xfId="0" applyNumberFormat="1" applyFont="1" applyFill="1" applyBorder="1" applyAlignment="1">
      <alignment horizontal="left"/>
    </xf>
    <xf numFmtId="164" fontId="2" fillId="4" borderId="2" xfId="0" applyNumberFormat="1" applyFont="1" applyFill="1" applyBorder="1"/>
    <xf numFmtId="164" fontId="2" fillId="0" borderId="2" xfId="0" applyNumberFormat="1" applyFont="1" applyBorder="1"/>
    <xf numFmtId="44" fontId="2" fillId="0" borderId="6" xfId="0" applyNumberFormat="1" applyFont="1" applyBorder="1" applyAlignment="1">
      <alignment horizontal="left"/>
    </xf>
    <xf numFmtId="44" fontId="2" fillId="0" borderId="11" xfId="0" applyNumberFormat="1" applyFont="1" applyBorder="1" applyAlignment="1">
      <alignment horizontal="left"/>
    </xf>
    <xf numFmtId="44" fontId="2" fillId="0" borderId="12" xfId="0" applyNumberFormat="1" applyFont="1" applyBorder="1" applyAlignment="1">
      <alignment horizontal="left"/>
    </xf>
    <xf numFmtId="165" fontId="2" fillId="4" borderId="2" xfId="0" applyNumberFormat="1" applyFont="1" applyFill="1" applyBorder="1"/>
    <xf numFmtId="44" fontId="2" fillId="4" borderId="6" xfId="0" applyNumberFormat="1" applyFont="1" applyFill="1" applyBorder="1" applyAlignment="1">
      <alignment horizontal="left"/>
    </xf>
    <xf numFmtId="44" fontId="2" fillId="4" borderId="11" xfId="0" applyNumberFormat="1" applyFont="1" applyFill="1" applyBorder="1" applyAlignment="1">
      <alignment horizontal="left"/>
    </xf>
    <xf numFmtId="44" fontId="2" fillId="4" borderId="12" xfId="0" applyNumberFormat="1" applyFont="1" applyFill="1" applyBorder="1" applyAlignment="1">
      <alignment horizontal="left"/>
    </xf>
    <xf numFmtId="165" fontId="2" fillId="5" borderId="15" xfId="0" applyNumberFormat="1" applyFont="1" applyFill="1" applyBorder="1" applyAlignment="1">
      <alignment horizontal="center"/>
    </xf>
    <xf numFmtId="165" fontId="2" fillId="0" borderId="6" xfId="0" applyNumberFormat="1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164" fontId="2" fillId="4" borderId="20" xfId="0" applyNumberFormat="1" applyFont="1" applyFill="1" applyBorder="1"/>
    <xf numFmtId="164" fontId="2" fillId="4" borderId="25" xfId="0" applyNumberFormat="1" applyFont="1" applyFill="1" applyBorder="1"/>
    <xf numFmtId="0" fontId="6" fillId="0" borderId="15" xfId="0" applyFont="1" applyBorder="1" applyAlignment="1">
      <alignment horizontal="center"/>
    </xf>
    <xf numFmtId="0" fontId="0" fillId="0" borderId="9" xfId="0" applyBorder="1"/>
    <xf numFmtId="165" fontId="3" fillId="2" borderId="11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15" xfId="0" applyNumberFormat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5" borderId="6" xfId="0" applyNumberFormat="1" applyFont="1" applyFill="1" applyBorder="1" applyAlignment="1">
      <alignment horizontal="center" vertical="center"/>
    </xf>
    <xf numFmtId="44" fontId="2" fillId="5" borderId="11" xfId="0" applyNumberFormat="1" applyFont="1" applyFill="1" applyBorder="1" applyAlignment="1">
      <alignment horizontal="center" vertical="center"/>
    </xf>
    <xf numFmtId="44" fontId="2" fillId="5" borderId="12" xfId="0" applyNumberFormat="1" applyFont="1" applyFill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5" borderId="15" xfId="0" applyNumberFormat="1" applyFont="1" applyFill="1" applyBorder="1" applyAlignment="1">
      <alignment horizontal="center"/>
    </xf>
    <xf numFmtId="44" fontId="2" fillId="5" borderId="4" xfId="0" applyNumberFormat="1" applyFont="1" applyFill="1" applyBorder="1" applyAlignment="1">
      <alignment horizontal="center"/>
    </xf>
    <xf numFmtId="44" fontId="2" fillId="5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0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44" fontId="3" fillId="0" borderId="21" xfId="0" applyNumberFormat="1" applyFont="1" applyBorder="1" applyAlignment="1">
      <alignment horizontal="center" vertical="center"/>
    </xf>
    <xf numFmtId="44" fontId="3" fillId="0" borderId="26" xfId="0" applyNumberFormat="1" applyFont="1" applyBorder="1" applyAlignment="1">
      <alignment horizontal="center" vertical="center"/>
    </xf>
    <xf numFmtId="44" fontId="3" fillId="0" borderId="2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3" fillId="5" borderId="21" xfId="0" applyNumberFormat="1" applyFont="1" applyFill="1" applyBorder="1" applyAlignment="1">
      <alignment horizontal="center" vertical="center"/>
    </xf>
    <xf numFmtId="44" fontId="3" fillId="5" borderId="26" xfId="0" applyNumberFormat="1" applyFont="1" applyFill="1" applyBorder="1" applyAlignment="1">
      <alignment horizontal="center" vertical="center"/>
    </xf>
    <xf numFmtId="44" fontId="3" fillId="5" borderId="27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3"/>
  <sheetViews>
    <sheetView tabSelected="1" zoomScaleNormal="100" workbookViewId="0">
      <selection activeCell="L31" sqref="L31"/>
    </sheetView>
  </sheetViews>
  <sheetFormatPr defaultRowHeight="12.75" x14ac:dyDescent="0.2"/>
  <cols>
    <col min="1" max="1" width="8.85546875" customWidth="1"/>
    <col min="2" max="2" width="9.5703125" customWidth="1"/>
    <col min="5" max="5" width="13.28515625" customWidth="1"/>
    <col min="6" max="6" width="21.7109375" bestFit="1" customWidth="1"/>
    <col min="7" max="7" width="10.5703125" customWidth="1"/>
    <col min="8" max="8" width="20.140625" bestFit="1" customWidth="1"/>
    <col min="9" max="9" width="12.42578125" bestFit="1" customWidth="1"/>
    <col min="11" max="12" width="4.85546875" customWidth="1"/>
    <col min="13" max="13" width="12.42578125" bestFit="1" customWidth="1"/>
    <col min="15" max="16" width="5" customWidth="1"/>
    <col min="17" max="17" width="12.42578125" bestFit="1" customWidth="1"/>
    <col min="19" max="20" width="5" customWidth="1"/>
    <col min="21" max="21" width="12.42578125" bestFit="1" customWidth="1"/>
    <col min="23" max="24" width="5" customWidth="1"/>
    <col min="25" max="25" width="12.42578125" bestFit="1" customWidth="1"/>
    <col min="27" max="28" width="5.42578125" customWidth="1"/>
    <col min="29" max="29" width="12.42578125" bestFit="1" customWidth="1"/>
    <col min="31" max="32" width="4.85546875" customWidth="1"/>
    <col min="33" max="33" width="12.42578125" bestFit="1" customWidth="1"/>
    <col min="36" max="36" width="1.85546875" customWidth="1"/>
    <col min="37" max="37" width="12.42578125" bestFit="1" customWidth="1"/>
    <col min="40" max="40" width="3.140625" customWidth="1"/>
    <col min="41" max="41" width="12.42578125" bestFit="1" customWidth="1"/>
  </cols>
  <sheetData>
    <row r="1" spans="1:44" ht="15" x14ac:dyDescent="0.25">
      <c r="A1" s="79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44" ht="15" x14ac:dyDescent="0.25">
      <c r="A2" s="79" t="s">
        <v>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44" ht="15" x14ac:dyDescent="0.25">
      <c r="A3" s="1"/>
      <c r="B3" s="1"/>
      <c r="C3" s="1"/>
      <c r="D3" s="1"/>
      <c r="E3" s="1"/>
      <c r="F3" s="1"/>
      <c r="G3" s="1"/>
      <c r="H3" s="1"/>
      <c r="I3" s="88" t="s">
        <v>30</v>
      </c>
      <c r="J3" s="89"/>
      <c r="K3" s="89"/>
      <c r="L3" s="90"/>
      <c r="M3" s="88" t="s">
        <v>32</v>
      </c>
      <c r="N3" s="89"/>
      <c r="O3" s="89"/>
      <c r="P3" s="90"/>
      <c r="Q3" s="88" t="s">
        <v>33</v>
      </c>
      <c r="R3" s="89"/>
      <c r="S3" s="89"/>
      <c r="T3" s="90"/>
      <c r="U3" s="88" t="s">
        <v>35</v>
      </c>
      <c r="V3" s="89"/>
      <c r="W3" s="89"/>
      <c r="X3" s="90"/>
      <c r="Y3" s="88" t="s">
        <v>37</v>
      </c>
      <c r="Z3" s="89"/>
      <c r="AA3" s="89"/>
      <c r="AB3" s="90"/>
      <c r="AC3" s="88" t="s">
        <v>39</v>
      </c>
      <c r="AD3" s="89"/>
      <c r="AE3" s="89"/>
      <c r="AF3" s="90"/>
      <c r="AG3" s="88" t="s">
        <v>41</v>
      </c>
      <c r="AH3" s="89"/>
      <c r="AI3" s="89"/>
      <c r="AJ3" s="90"/>
      <c r="AK3" s="88" t="s">
        <v>43</v>
      </c>
      <c r="AL3" s="89"/>
      <c r="AM3" s="89"/>
      <c r="AN3" s="90"/>
      <c r="AO3" s="88" t="s">
        <v>45</v>
      </c>
      <c r="AP3" s="89"/>
      <c r="AQ3" s="89"/>
      <c r="AR3" s="90"/>
    </row>
    <row r="4" spans="1:44" ht="15" x14ac:dyDescent="0.25">
      <c r="A4" s="1"/>
      <c r="B4" s="1"/>
      <c r="C4" s="1"/>
      <c r="D4" s="1"/>
      <c r="E4" s="1"/>
      <c r="F4" s="1"/>
      <c r="G4" s="1"/>
      <c r="H4" s="1"/>
      <c r="I4" s="55" t="s">
        <v>31</v>
      </c>
      <c r="J4" s="91"/>
      <c r="K4" s="91"/>
      <c r="L4" s="56"/>
      <c r="M4" s="55" t="s">
        <v>6</v>
      </c>
      <c r="N4" s="91"/>
      <c r="O4" s="91"/>
      <c r="P4" s="56"/>
      <c r="Q4" s="55" t="s">
        <v>34</v>
      </c>
      <c r="R4" s="91"/>
      <c r="S4" s="91"/>
      <c r="T4" s="56"/>
      <c r="U4" s="55" t="s">
        <v>36</v>
      </c>
      <c r="V4" s="91"/>
      <c r="W4" s="91"/>
      <c r="X4" s="56"/>
      <c r="Y4" s="55" t="s">
        <v>38</v>
      </c>
      <c r="Z4" s="91"/>
      <c r="AA4" s="91"/>
      <c r="AB4" s="56"/>
      <c r="AC4" s="55" t="s">
        <v>40</v>
      </c>
      <c r="AD4" s="91"/>
      <c r="AE4" s="91"/>
      <c r="AF4" s="56"/>
      <c r="AG4" s="55" t="s">
        <v>42</v>
      </c>
      <c r="AH4" s="91"/>
      <c r="AI4" s="91"/>
      <c r="AJ4" s="56"/>
      <c r="AK4" s="55" t="s">
        <v>44</v>
      </c>
      <c r="AL4" s="91"/>
      <c r="AM4" s="91"/>
      <c r="AN4" s="56"/>
      <c r="AO4" s="55" t="s">
        <v>46</v>
      </c>
      <c r="AP4" s="91"/>
      <c r="AQ4" s="91"/>
      <c r="AR4" s="56"/>
    </row>
    <row r="5" spans="1:44" ht="17.100000000000001" customHeight="1" x14ac:dyDescent="0.2">
      <c r="A5" s="97" t="s">
        <v>7</v>
      </c>
      <c r="B5" s="98"/>
      <c r="C5" s="80" t="s">
        <v>8</v>
      </c>
      <c r="D5" s="81"/>
      <c r="E5" s="81"/>
      <c r="F5" s="101" t="s">
        <v>10</v>
      </c>
      <c r="G5" s="101" t="s">
        <v>11</v>
      </c>
      <c r="H5" s="3" t="s">
        <v>12</v>
      </c>
      <c r="I5" s="2" t="s">
        <v>0</v>
      </c>
      <c r="J5" s="80" t="s">
        <v>1</v>
      </c>
      <c r="K5" s="81"/>
      <c r="L5" s="86"/>
      <c r="M5" s="2" t="s">
        <v>0</v>
      </c>
      <c r="N5" s="80" t="s">
        <v>1</v>
      </c>
      <c r="O5" s="81"/>
      <c r="P5" s="86"/>
      <c r="Q5" s="2" t="s">
        <v>0</v>
      </c>
      <c r="R5" s="80" t="s">
        <v>1</v>
      </c>
      <c r="S5" s="81"/>
      <c r="T5" s="86"/>
      <c r="U5" s="2" t="s">
        <v>0</v>
      </c>
      <c r="V5" s="80" t="s">
        <v>1</v>
      </c>
      <c r="W5" s="81"/>
      <c r="X5" s="86"/>
      <c r="Y5" s="2" t="s">
        <v>0</v>
      </c>
      <c r="Z5" s="80" t="s">
        <v>1</v>
      </c>
      <c r="AA5" s="81"/>
      <c r="AB5" s="86"/>
      <c r="AC5" s="2" t="s">
        <v>0</v>
      </c>
      <c r="AD5" s="80" t="s">
        <v>1</v>
      </c>
      <c r="AE5" s="81"/>
      <c r="AF5" s="82"/>
      <c r="AG5" s="2" t="s">
        <v>0</v>
      </c>
      <c r="AH5" s="80" t="s">
        <v>1</v>
      </c>
      <c r="AI5" s="81"/>
      <c r="AJ5" s="82"/>
      <c r="AK5" s="2" t="s">
        <v>0</v>
      </c>
      <c r="AL5" s="80" t="s">
        <v>1</v>
      </c>
      <c r="AM5" s="81"/>
      <c r="AN5" s="82"/>
      <c r="AO5" s="2" t="s">
        <v>0</v>
      </c>
      <c r="AP5" s="80" t="s">
        <v>1</v>
      </c>
      <c r="AQ5" s="81"/>
      <c r="AR5" s="82"/>
    </row>
    <row r="6" spans="1:44" ht="17.100000000000001" customHeight="1" thickBot="1" x14ac:dyDescent="0.25">
      <c r="A6" s="99"/>
      <c r="B6" s="100"/>
      <c r="C6" s="83" t="s">
        <v>9</v>
      </c>
      <c r="D6" s="84"/>
      <c r="E6" s="84"/>
      <c r="F6" s="102"/>
      <c r="G6" s="102"/>
      <c r="H6" s="5" t="s">
        <v>13</v>
      </c>
      <c r="I6" s="4" t="s">
        <v>3</v>
      </c>
      <c r="J6" s="83" t="s">
        <v>2</v>
      </c>
      <c r="K6" s="84"/>
      <c r="L6" s="87"/>
      <c r="M6" s="4" t="s">
        <v>3</v>
      </c>
      <c r="N6" s="83" t="s">
        <v>2</v>
      </c>
      <c r="O6" s="84"/>
      <c r="P6" s="87"/>
      <c r="Q6" s="4" t="s">
        <v>3</v>
      </c>
      <c r="R6" s="83" t="s">
        <v>2</v>
      </c>
      <c r="S6" s="84"/>
      <c r="T6" s="87"/>
      <c r="U6" s="4" t="s">
        <v>3</v>
      </c>
      <c r="V6" s="83" t="s">
        <v>2</v>
      </c>
      <c r="W6" s="84"/>
      <c r="X6" s="87"/>
      <c r="Y6" s="4" t="s">
        <v>3</v>
      </c>
      <c r="Z6" s="83" t="s">
        <v>2</v>
      </c>
      <c r="AA6" s="84"/>
      <c r="AB6" s="87"/>
      <c r="AC6" s="4" t="s">
        <v>3</v>
      </c>
      <c r="AD6" s="83" t="s">
        <v>2</v>
      </c>
      <c r="AE6" s="84"/>
      <c r="AF6" s="85"/>
      <c r="AG6" s="4" t="s">
        <v>3</v>
      </c>
      <c r="AH6" s="83" t="s">
        <v>2</v>
      </c>
      <c r="AI6" s="84"/>
      <c r="AJ6" s="85"/>
      <c r="AK6" s="4" t="s">
        <v>3</v>
      </c>
      <c r="AL6" s="83" t="s">
        <v>2</v>
      </c>
      <c r="AM6" s="84"/>
      <c r="AN6" s="85"/>
      <c r="AO6" s="4" t="s">
        <v>3</v>
      </c>
      <c r="AP6" s="83" t="s">
        <v>2</v>
      </c>
      <c r="AQ6" s="84"/>
      <c r="AR6" s="85"/>
    </row>
    <row r="7" spans="1:44" s="12" customFormat="1" ht="17.45" customHeight="1" x14ac:dyDescent="0.2">
      <c r="A7" s="72" t="s">
        <v>14</v>
      </c>
      <c r="B7" s="73"/>
      <c r="C7" s="74" t="s">
        <v>15</v>
      </c>
      <c r="D7" s="75"/>
      <c r="E7" s="75"/>
      <c r="F7" s="6" t="s">
        <v>20</v>
      </c>
      <c r="G7" s="95">
        <v>426</v>
      </c>
      <c r="H7" s="95" t="s">
        <v>4</v>
      </c>
      <c r="I7" s="8"/>
      <c r="J7" s="92"/>
      <c r="K7" s="93"/>
      <c r="L7" s="94"/>
      <c r="M7" s="8"/>
      <c r="N7" s="92"/>
      <c r="O7" s="93"/>
      <c r="P7" s="94"/>
      <c r="Q7" s="9"/>
      <c r="R7" s="92"/>
      <c r="S7" s="93"/>
      <c r="T7" s="94"/>
      <c r="U7" s="8"/>
      <c r="V7" s="92"/>
      <c r="W7" s="93"/>
      <c r="X7" s="94"/>
      <c r="Y7" s="10"/>
      <c r="Z7" s="57"/>
      <c r="AA7" s="58"/>
      <c r="AB7" s="59"/>
      <c r="AC7" s="11"/>
      <c r="AD7" s="57"/>
      <c r="AE7" s="58"/>
      <c r="AF7" s="60"/>
      <c r="AG7" s="11"/>
      <c r="AH7" s="57"/>
      <c r="AI7" s="58"/>
      <c r="AJ7" s="60"/>
      <c r="AK7" s="11"/>
      <c r="AL7" s="57"/>
      <c r="AM7" s="58"/>
      <c r="AN7" s="60"/>
      <c r="AO7" s="11"/>
      <c r="AP7" s="57"/>
      <c r="AQ7" s="58"/>
      <c r="AR7" s="60"/>
    </row>
    <row r="8" spans="1:44" s="12" customFormat="1" ht="17.45" customHeight="1" x14ac:dyDescent="0.2">
      <c r="A8" s="61"/>
      <c r="B8" s="62"/>
      <c r="C8" s="63" t="s">
        <v>16</v>
      </c>
      <c r="D8" s="64"/>
      <c r="E8" s="64"/>
      <c r="F8" s="13" t="s">
        <v>21</v>
      </c>
      <c r="G8" s="96"/>
      <c r="H8" s="96"/>
      <c r="I8" s="15">
        <v>245</v>
      </c>
      <c r="J8" s="68">
        <f>SUM(G7*I8)</f>
        <v>104370</v>
      </c>
      <c r="K8" s="69"/>
      <c r="L8" s="70"/>
      <c r="M8" s="15">
        <v>690</v>
      </c>
      <c r="N8" s="68">
        <f>SUM(G7*M8)</f>
        <v>293940</v>
      </c>
      <c r="O8" s="69"/>
      <c r="P8" s="70"/>
      <c r="Q8" s="16">
        <v>190</v>
      </c>
      <c r="R8" s="65">
        <f>SUM(G7*Q8)</f>
        <v>80940</v>
      </c>
      <c r="S8" s="66"/>
      <c r="T8" s="67"/>
      <c r="U8" s="15">
        <v>255</v>
      </c>
      <c r="V8" s="68">
        <f>SUM(G7*U8)</f>
        <v>108630</v>
      </c>
      <c r="W8" s="69"/>
      <c r="X8" s="70"/>
      <c r="Y8" s="15">
        <v>298</v>
      </c>
      <c r="Z8" s="68">
        <f>SUM(G7*Y8)</f>
        <v>126948</v>
      </c>
      <c r="AA8" s="69"/>
      <c r="AB8" s="70"/>
      <c r="AC8" s="15">
        <v>0</v>
      </c>
      <c r="AD8" s="68">
        <f>SUM(G7*AC8)</f>
        <v>0</v>
      </c>
      <c r="AE8" s="69"/>
      <c r="AF8" s="71"/>
      <c r="AG8" s="15">
        <v>220</v>
      </c>
      <c r="AH8" s="68">
        <f>SUM(G7*AG8)</f>
        <v>93720</v>
      </c>
      <c r="AI8" s="69"/>
      <c r="AJ8" s="71"/>
      <c r="AK8" s="15">
        <v>284</v>
      </c>
      <c r="AL8" s="68">
        <f>SUM(G7*AK8)</f>
        <v>120984</v>
      </c>
      <c r="AM8" s="69"/>
      <c r="AN8" s="71"/>
      <c r="AO8" s="15">
        <v>255</v>
      </c>
      <c r="AP8" s="68">
        <f>SUM(G7*AO8)</f>
        <v>108630</v>
      </c>
      <c r="AQ8" s="69"/>
      <c r="AR8" s="71"/>
    </row>
    <row r="9" spans="1:44" s="12" customFormat="1" ht="17.45" customHeight="1" x14ac:dyDescent="0.2">
      <c r="A9" s="106"/>
      <c r="B9" s="106"/>
      <c r="C9" s="106"/>
      <c r="D9" s="106"/>
      <c r="E9" s="106"/>
      <c r="F9" s="106"/>
      <c r="G9" s="106"/>
      <c r="H9" s="107"/>
      <c r="I9" s="17" t="s">
        <v>47</v>
      </c>
      <c r="J9" s="103">
        <f>SUM(J8)</f>
        <v>104370</v>
      </c>
      <c r="K9" s="104"/>
      <c r="L9" s="105"/>
      <c r="M9" s="17" t="s">
        <v>47</v>
      </c>
      <c r="N9" s="103">
        <f>SUM(N8)</f>
        <v>293940</v>
      </c>
      <c r="O9" s="104"/>
      <c r="P9" s="105"/>
      <c r="Q9" s="18" t="s">
        <v>47</v>
      </c>
      <c r="R9" s="110">
        <f>SUM(R8)</f>
        <v>80940</v>
      </c>
      <c r="S9" s="111"/>
      <c r="T9" s="112"/>
      <c r="U9" s="17" t="s">
        <v>47</v>
      </c>
      <c r="V9" s="103">
        <f>SUM(V8)</f>
        <v>108630</v>
      </c>
      <c r="W9" s="104"/>
      <c r="X9" s="105"/>
      <c r="Y9" s="17" t="s">
        <v>47</v>
      </c>
      <c r="Z9" s="103">
        <f>SUM(Z8)</f>
        <v>126948</v>
      </c>
      <c r="AA9" s="104"/>
      <c r="AB9" s="105"/>
      <c r="AC9" s="17" t="s">
        <v>47</v>
      </c>
      <c r="AD9" s="103">
        <f>SUM(AD8)</f>
        <v>0</v>
      </c>
      <c r="AE9" s="104"/>
      <c r="AF9" s="105"/>
      <c r="AG9" s="17" t="s">
        <v>47</v>
      </c>
      <c r="AH9" s="103">
        <f>SUM(AH8)</f>
        <v>93720</v>
      </c>
      <c r="AI9" s="104"/>
      <c r="AJ9" s="105"/>
      <c r="AK9" s="17" t="s">
        <v>47</v>
      </c>
      <c r="AL9" s="103">
        <f>SUM(AL8)</f>
        <v>120984</v>
      </c>
      <c r="AM9" s="104"/>
      <c r="AN9" s="105"/>
      <c r="AO9" s="17" t="s">
        <v>47</v>
      </c>
      <c r="AP9" s="103">
        <f>SUM(AP8)</f>
        <v>108630</v>
      </c>
      <c r="AQ9" s="104"/>
      <c r="AR9" s="105"/>
    </row>
    <row r="10" spans="1:44" s="12" customFormat="1" ht="3" customHeight="1" thickBot="1" x14ac:dyDescent="0.25">
      <c r="A10" s="19"/>
      <c r="B10" s="20"/>
      <c r="C10" s="21"/>
      <c r="D10" s="22"/>
      <c r="E10" s="23"/>
      <c r="F10" s="24"/>
      <c r="G10" s="24"/>
      <c r="H10" s="25"/>
      <c r="I10" s="26"/>
      <c r="J10" s="27"/>
      <c r="K10" s="28"/>
      <c r="L10" s="29"/>
      <c r="M10" s="30"/>
      <c r="N10" s="27"/>
      <c r="O10" s="28"/>
      <c r="P10" s="29"/>
      <c r="Q10" s="30"/>
      <c r="R10" s="27"/>
      <c r="S10" s="28"/>
      <c r="T10" s="29"/>
      <c r="U10" s="31"/>
      <c r="V10" s="32"/>
      <c r="W10" s="33"/>
      <c r="X10" s="34"/>
      <c r="Y10" s="35"/>
      <c r="Z10" s="36"/>
      <c r="AA10" s="37"/>
      <c r="AB10" s="38"/>
      <c r="AC10" s="35"/>
      <c r="AD10" s="36"/>
      <c r="AE10" s="37"/>
      <c r="AF10" s="38"/>
      <c r="AG10" s="35"/>
      <c r="AH10" s="36"/>
      <c r="AI10" s="37"/>
      <c r="AJ10" s="38"/>
      <c r="AK10" s="35"/>
      <c r="AL10" s="36"/>
      <c r="AM10" s="37"/>
      <c r="AN10" s="38"/>
      <c r="AO10" s="35"/>
      <c r="AP10" s="36"/>
      <c r="AQ10" s="37"/>
      <c r="AR10" s="38"/>
    </row>
    <row r="11" spans="1:44" s="12" customFormat="1" ht="17.45" customHeight="1" x14ac:dyDescent="0.2">
      <c r="A11" s="53" t="s">
        <v>17</v>
      </c>
      <c r="B11" s="54"/>
      <c r="C11" s="74" t="s">
        <v>18</v>
      </c>
      <c r="D11" s="75"/>
      <c r="E11" s="75"/>
      <c r="F11" s="6" t="s">
        <v>22</v>
      </c>
      <c r="G11" s="7">
        <v>206</v>
      </c>
      <c r="H11" s="7" t="s">
        <v>4</v>
      </c>
      <c r="I11" s="39">
        <v>178</v>
      </c>
      <c r="J11" s="76">
        <f>SUM(G11*I11)</f>
        <v>36668</v>
      </c>
      <c r="K11" s="77"/>
      <c r="L11" s="78"/>
      <c r="M11" s="10">
        <v>690</v>
      </c>
      <c r="N11" s="57">
        <f>SUM(G11*M11)</f>
        <v>142140</v>
      </c>
      <c r="O11" s="58"/>
      <c r="P11" s="59"/>
      <c r="Q11" s="10">
        <v>230</v>
      </c>
      <c r="R11" s="57">
        <f>SUM(G11*Q11)</f>
        <v>47380</v>
      </c>
      <c r="S11" s="58"/>
      <c r="T11" s="59"/>
      <c r="U11" s="10">
        <v>295</v>
      </c>
      <c r="V11" s="57">
        <f>SUM(G11*U11)</f>
        <v>60770</v>
      </c>
      <c r="W11" s="58"/>
      <c r="X11" s="59"/>
      <c r="Y11" s="10">
        <v>194</v>
      </c>
      <c r="Z11" s="57">
        <f>SUM(G11*Y11)</f>
        <v>39964</v>
      </c>
      <c r="AA11" s="58"/>
      <c r="AB11" s="59"/>
      <c r="AC11" s="10">
        <v>227</v>
      </c>
      <c r="AD11" s="57">
        <f>SUM(G11*AC11)</f>
        <v>46762</v>
      </c>
      <c r="AE11" s="58"/>
      <c r="AF11" s="60"/>
      <c r="AG11" s="10">
        <v>290</v>
      </c>
      <c r="AH11" s="57">
        <f>SUM(G11*AG11)</f>
        <v>59740</v>
      </c>
      <c r="AI11" s="58"/>
      <c r="AJ11" s="60"/>
      <c r="AK11" s="10">
        <v>0</v>
      </c>
      <c r="AL11" s="57">
        <f>SUM(O11*AK11)</f>
        <v>0</v>
      </c>
      <c r="AM11" s="58"/>
      <c r="AN11" s="60"/>
      <c r="AO11" s="10">
        <v>195</v>
      </c>
      <c r="AP11" s="57">
        <f>SUM(G11*AO11)</f>
        <v>40170</v>
      </c>
      <c r="AQ11" s="58"/>
      <c r="AR11" s="60"/>
    </row>
    <row r="12" spans="1:44" s="12" customFormat="1" ht="17.45" customHeight="1" x14ac:dyDescent="0.2">
      <c r="A12" s="55"/>
      <c r="B12" s="56"/>
      <c r="C12" s="63" t="s">
        <v>19</v>
      </c>
      <c r="D12" s="64"/>
      <c r="E12" s="64"/>
      <c r="F12" s="13" t="s">
        <v>23</v>
      </c>
      <c r="G12" s="14">
        <v>1</v>
      </c>
      <c r="H12" s="14" t="s">
        <v>24</v>
      </c>
      <c r="I12" s="16">
        <v>165</v>
      </c>
      <c r="J12" s="65">
        <f>SUM(G12*I12)</f>
        <v>165</v>
      </c>
      <c r="K12" s="66"/>
      <c r="L12" s="67"/>
      <c r="M12" s="15">
        <v>280</v>
      </c>
      <c r="N12" s="68">
        <f>SUM(G12*M12)</f>
        <v>280</v>
      </c>
      <c r="O12" s="69"/>
      <c r="P12" s="70"/>
      <c r="Q12" s="15">
        <v>185</v>
      </c>
      <c r="R12" s="68">
        <f>SUM(G12*Q12)</f>
        <v>185</v>
      </c>
      <c r="S12" s="69"/>
      <c r="T12" s="70"/>
      <c r="U12" s="40">
        <v>250</v>
      </c>
      <c r="V12" s="68">
        <f>SUM(G12*U12)</f>
        <v>250</v>
      </c>
      <c r="W12" s="69"/>
      <c r="X12" s="70"/>
      <c r="Y12" s="15">
        <v>165</v>
      </c>
      <c r="Z12" s="68">
        <f>SUM(G12*Y12)</f>
        <v>165</v>
      </c>
      <c r="AA12" s="69"/>
      <c r="AB12" s="70"/>
      <c r="AC12" s="15">
        <v>145</v>
      </c>
      <c r="AD12" s="68">
        <f>SUM(G12*AC12)</f>
        <v>145</v>
      </c>
      <c r="AE12" s="69"/>
      <c r="AF12" s="71"/>
      <c r="AG12" s="15">
        <v>125</v>
      </c>
      <c r="AH12" s="68">
        <f>SUM(G12*AG12)</f>
        <v>125</v>
      </c>
      <c r="AI12" s="69"/>
      <c r="AJ12" s="71"/>
      <c r="AK12" s="15">
        <v>0</v>
      </c>
      <c r="AL12" s="68">
        <f>SUM(O12*AK12)</f>
        <v>0</v>
      </c>
      <c r="AM12" s="69"/>
      <c r="AN12" s="71"/>
      <c r="AO12" s="15">
        <v>195</v>
      </c>
      <c r="AP12" s="68">
        <f>SUM(G12*AO12)</f>
        <v>195</v>
      </c>
      <c r="AQ12" s="69"/>
      <c r="AR12" s="71"/>
    </row>
    <row r="13" spans="1:44" s="12" customFormat="1" ht="17.45" customHeight="1" x14ac:dyDescent="0.2">
      <c r="A13" s="108"/>
      <c r="B13" s="108"/>
      <c r="C13" s="108"/>
      <c r="D13" s="108"/>
      <c r="E13" s="108"/>
      <c r="F13" s="108"/>
      <c r="G13" s="108"/>
      <c r="H13" s="109"/>
      <c r="I13" s="18" t="s">
        <v>47</v>
      </c>
      <c r="J13" s="110">
        <f>SUM(J11+J12)</f>
        <v>36833</v>
      </c>
      <c r="K13" s="111"/>
      <c r="L13" s="112"/>
      <c r="M13" s="17" t="s">
        <v>47</v>
      </c>
      <c r="N13" s="103">
        <f>SUM(N11+N12)</f>
        <v>142420</v>
      </c>
      <c r="O13" s="104"/>
      <c r="P13" s="105"/>
      <c r="Q13" s="17" t="s">
        <v>47</v>
      </c>
      <c r="R13" s="103">
        <f>SUM(R11+R12)</f>
        <v>47565</v>
      </c>
      <c r="S13" s="104"/>
      <c r="T13" s="105"/>
      <c r="U13" s="17" t="s">
        <v>47</v>
      </c>
      <c r="V13" s="103">
        <f>SUM(V11+V12)</f>
        <v>61020</v>
      </c>
      <c r="W13" s="104"/>
      <c r="X13" s="105"/>
      <c r="Y13" s="17" t="s">
        <v>47</v>
      </c>
      <c r="Z13" s="103">
        <f>SUM(Z11+Z12)</f>
        <v>40129</v>
      </c>
      <c r="AA13" s="104"/>
      <c r="AB13" s="105"/>
      <c r="AC13" s="17" t="s">
        <v>47</v>
      </c>
      <c r="AD13" s="103">
        <f>SUM(AD11+AD12)</f>
        <v>46907</v>
      </c>
      <c r="AE13" s="104"/>
      <c r="AF13" s="105"/>
      <c r="AG13" s="17" t="s">
        <v>47</v>
      </c>
      <c r="AH13" s="103">
        <f>SUM(AH11+AH12)</f>
        <v>59865</v>
      </c>
      <c r="AI13" s="104"/>
      <c r="AJ13" s="105"/>
      <c r="AK13" s="17" t="s">
        <v>47</v>
      </c>
      <c r="AL13" s="103">
        <f>SUM(AL11+AL12)</f>
        <v>0</v>
      </c>
      <c r="AM13" s="104"/>
      <c r="AN13" s="105"/>
      <c r="AO13" s="17" t="s">
        <v>47</v>
      </c>
      <c r="AP13" s="103">
        <f>SUM(AP11+AP12)</f>
        <v>40365</v>
      </c>
      <c r="AQ13" s="104"/>
      <c r="AR13" s="105"/>
    </row>
    <row r="14" spans="1:44" s="12" customFormat="1" ht="3" customHeight="1" thickBot="1" x14ac:dyDescent="0.25">
      <c r="A14" s="41"/>
      <c r="B14" s="42"/>
      <c r="C14" s="24"/>
      <c r="D14" s="43"/>
      <c r="E14" s="44"/>
      <c r="F14" s="24"/>
      <c r="G14" s="24"/>
      <c r="H14" s="25"/>
      <c r="I14" s="30"/>
      <c r="J14" s="27"/>
      <c r="K14" s="28"/>
      <c r="L14" s="29"/>
      <c r="M14" s="30"/>
      <c r="N14" s="27"/>
      <c r="O14" s="28"/>
      <c r="P14" s="29"/>
      <c r="Q14" s="30"/>
      <c r="R14" s="27"/>
      <c r="S14" s="28"/>
      <c r="T14" s="29"/>
      <c r="U14" s="31"/>
      <c r="V14" s="32"/>
      <c r="W14" s="33"/>
      <c r="X14" s="34"/>
      <c r="Y14" s="35"/>
      <c r="Z14" s="36"/>
      <c r="AA14" s="37"/>
      <c r="AB14" s="38"/>
      <c r="AC14" s="35"/>
      <c r="AD14" s="36"/>
      <c r="AE14" s="37"/>
      <c r="AF14" s="38"/>
      <c r="AG14" s="35"/>
      <c r="AH14" s="36"/>
      <c r="AI14" s="37"/>
      <c r="AJ14" s="38"/>
      <c r="AK14" s="35"/>
      <c r="AL14" s="36"/>
      <c r="AM14" s="37"/>
      <c r="AN14" s="38"/>
      <c r="AO14" s="35"/>
      <c r="AP14" s="36"/>
      <c r="AQ14" s="37"/>
      <c r="AR14" s="38"/>
    </row>
    <row r="15" spans="1:44" s="12" customFormat="1" ht="17.45" customHeight="1" x14ac:dyDescent="0.2">
      <c r="A15" s="72" t="s">
        <v>25</v>
      </c>
      <c r="B15" s="73"/>
      <c r="C15" s="74" t="s">
        <v>26</v>
      </c>
      <c r="D15" s="75"/>
      <c r="E15" s="75"/>
      <c r="F15" s="6" t="s">
        <v>28</v>
      </c>
      <c r="G15" s="6">
        <v>100</v>
      </c>
      <c r="H15" s="7" t="s">
        <v>29</v>
      </c>
      <c r="I15" s="39">
        <v>178</v>
      </c>
      <c r="J15" s="76">
        <f>SUM(G15*I15)</f>
        <v>17800</v>
      </c>
      <c r="K15" s="77"/>
      <c r="L15" s="78"/>
      <c r="M15" s="10">
        <v>690</v>
      </c>
      <c r="N15" s="57">
        <f>SUM(G15*M15)</f>
        <v>69000</v>
      </c>
      <c r="O15" s="58"/>
      <c r="P15" s="59"/>
      <c r="Q15" s="10">
        <v>230</v>
      </c>
      <c r="R15" s="57">
        <f>SUM(G15*Q15)</f>
        <v>23000</v>
      </c>
      <c r="S15" s="58"/>
      <c r="T15" s="59"/>
      <c r="U15" s="10">
        <v>305</v>
      </c>
      <c r="V15" s="57">
        <f>SUM(G15*U15)</f>
        <v>30500</v>
      </c>
      <c r="W15" s="58"/>
      <c r="X15" s="59"/>
      <c r="Y15" s="10">
        <v>194</v>
      </c>
      <c r="Z15" s="57">
        <f>SUM(G15*Y15)</f>
        <v>19400</v>
      </c>
      <c r="AA15" s="58"/>
      <c r="AB15" s="59"/>
      <c r="AC15" s="10">
        <v>227</v>
      </c>
      <c r="AD15" s="57">
        <f>SUM(G15*AC15)</f>
        <v>22700</v>
      </c>
      <c r="AE15" s="58"/>
      <c r="AF15" s="60"/>
      <c r="AG15" s="10">
        <v>290</v>
      </c>
      <c r="AH15" s="57">
        <f>SUM(G15*AG15)</f>
        <v>29000</v>
      </c>
      <c r="AI15" s="58"/>
      <c r="AJ15" s="60"/>
      <c r="AK15" s="10">
        <v>0</v>
      </c>
      <c r="AL15" s="57">
        <f>SUM(O15*AK15)</f>
        <v>0</v>
      </c>
      <c r="AM15" s="58"/>
      <c r="AN15" s="60"/>
      <c r="AO15" s="10">
        <v>195</v>
      </c>
      <c r="AP15" s="57">
        <f>SUM(G15*AO15)</f>
        <v>19500</v>
      </c>
      <c r="AQ15" s="58"/>
      <c r="AR15" s="60"/>
    </row>
    <row r="16" spans="1:44" s="12" customFormat="1" ht="17.45" customHeight="1" x14ac:dyDescent="0.2">
      <c r="A16" s="61"/>
      <c r="B16" s="62"/>
      <c r="C16" s="63" t="s">
        <v>27</v>
      </c>
      <c r="D16" s="64"/>
      <c r="E16" s="64"/>
      <c r="F16" s="13" t="s">
        <v>23</v>
      </c>
      <c r="G16" s="13">
        <v>1</v>
      </c>
      <c r="H16" s="14" t="s">
        <v>24</v>
      </c>
      <c r="I16" s="16">
        <v>165</v>
      </c>
      <c r="J16" s="65">
        <f>SUM(G16*I16)</f>
        <v>165</v>
      </c>
      <c r="K16" s="66"/>
      <c r="L16" s="67"/>
      <c r="M16" s="15">
        <v>280</v>
      </c>
      <c r="N16" s="68">
        <f>SUM(G16*M16)</f>
        <v>280</v>
      </c>
      <c r="O16" s="69"/>
      <c r="P16" s="70"/>
      <c r="Q16" s="15">
        <v>185</v>
      </c>
      <c r="R16" s="68">
        <f>SUM(G16*Q16)</f>
        <v>185</v>
      </c>
      <c r="S16" s="69"/>
      <c r="T16" s="70"/>
      <c r="U16" s="15">
        <v>250</v>
      </c>
      <c r="V16" s="68">
        <f>SUM(G16*U16)</f>
        <v>250</v>
      </c>
      <c r="W16" s="69"/>
      <c r="X16" s="70"/>
      <c r="Y16" s="15">
        <v>165</v>
      </c>
      <c r="Z16" s="68">
        <f>SUM(G16*Y16)</f>
        <v>165</v>
      </c>
      <c r="AA16" s="69"/>
      <c r="AB16" s="70"/>
      <c r="AC16" s="15">
        <v>145</v>
      </c>
      <c r="AD16" s="68">
        <f>SUM(G16*AC16)</f>
        <v>145</v>
      </c>
      <c r="AE16" s="69"/>
      <c r="AF16" s="71"/>
      <c r="AG16" s="15">
        <v>125</v>
      </c>
      <c r="AH16" s="68">
        <f>SUM(G16*AG16)</f>
        <v>125</v>
      </c>
      <c r="AI16" s="69"/>
      <c r="AJ16" s="71"/>
      <c r="AK16" s="15">
        <v>0</v>
      </c>
      <c r="AL16" s="68">
        <f>SUM(O16*AK16)</f>
        <v>0</v>
      </c>
      <c r="AM16" s="69"/>
      <c r="AN16" s="71"/>
      <c r="AO16" s="15">
        <v>195</v>
      </c>
      <c r="AP16" s="68">
        <f>SUM(G16*AO16)</f>
        <v>195</v>
      </c>
      <c r="AQ16" s="69"/>
      <c r="AR16" s="71"/>
    </row>
    <row r="17" spans="1:44" s="12" customFormat="1" ht="17.45" customHeight="1" x14ac:dyDescent="0.2">
      <c r="A17" s="113"/>
      <c r="B17" s="113"/>
      <c r="C17" s="113"/>
      <c r="D17" s="113"/>
      <c r="E17" s="113"/>
      <c r="F17" s="113"/>
      <c r="G17" s="113"/>
      <c r="H17" s="114"/>
      <c r="I17" s="18" t="s">
        <v>47</v>
      </c>
      <c r="J17" s="110">
        <f>SUM(J15+J16)</f>
        <v>17965</v>
      </c>
      <c r="K17" s="111"/>
      <c r="L17" s="112"/>
      <c r="M17" s="17" t="s">
        <v>47</v>
      </c>
      <c r="N17" s="103">
        <f>SUM(N15+N16)</f>
        <v>69280</v>
      </c>
      <c r="O17" s="104"/>
      <c r="P17" s="105"/>
      <c r="Q17" s="17" t="s">
        <v>47</v>
      </c>
      <c r="R17" s="103">
        <f>SUM(R15+R16)</f>
        <v>23185</v>
      </c>
      <c r="S17" s="104"/>
      <c r="T17" s="105"/>
      <c r="U17" s="17" t="s">
        <v>47</v>
      </c>
      <c r="V17" s="103">
        <f>SUM(V15+V16)</f>
        <v>30750</v>
      </c>
      <c r="W17" s="104"/>
      <c r="X17" s="105"/>
      <c r="Y17" s="17" t="s">
        <v>47</v>
      </c>
      <c r="Z17" s="103">
        <f>SUM(Z15+Z16)</f>
        <v>19565</v>
      </c>
      <c r="AA17" s="104"/>
      <c r="AB17" s="105"/>
      <c r="AC17" s="17" t="s">
        <v>47</v>
      </c>
      <c r="AD17" s="103">
        <f>SUM(AD15+AD16)</f>
        <v>22845</v>
      </c>
      <c r="AE17" s="104"/>
      <c r="AF17" s="105"/>
      <c r="AG17" s="17" t="s">
        <v>47</v>
      </c>
      <c r="AH17" s="103">
        <f>SUM(AH15+AH16)</f>
        <v>29125</v>
      </c>
      <c r="AI17" s="104"/>
      <c r="AJ17" s="105"/>
      <c r="AK17" s="17" t="s">
        <v>47</v>
      </c>
      <c r="AL17" s="103">
        <f>SUM(AL15+AL16)</f>
        <v>0</v>
      </c>
      <c r="AM17" s="104"/>
      <c r="AN17" s="105"/>
      <c r="AO17" s="17" t="s">
        <v>47</v>
      </c>
      <c r="AP17" s="103">
        <f>SUM(AP15+AP16)</f>
        <v>19695</v>
      </c>
      <c r="AQ17" s="104"/>
      <c r="AR17" s="105"/>
    </row>
    <row r="18" spans="1:44" s="12" customFormat="1" ht="3" customHeight="1" thickBot="1" x14ac:dyDescent="0.25">
      <c r="A18" s="45"/>
      <c r="B18" s="46"/>
      <c r="C18" s="21"/>
      <c r="D18" s="22"/>
      <c r="E18" s="23"/>
      <c r="F18" s="24"/>
      <c r="G18" s="24"/>
      <c r="H18" s="25"/>
      <c r="I18" s="47"/>
      <c r="J18" s="27"/>
      <c r="K18" s="28"/>
      <c r="L18" s="29"/>
      <c r="M18" s="48"/>
      <c r="N18" s="27"/>
      <c r="O18" s="28"/>
      <c r="P18" s="29"/>
      <c r="Q18" s="48"/>
      <c r="R18" s="27"/>
      <c r="S18" s="28"/>
      <c r="T18" s="29"/>
      <c r="U18" s="48"/>
      <c r="V18" s="27"/>
      <c r="W18" s="28"/>
      <c r="X18" s="29"/>
      <c r="Y18" s="48"/>
      <c r="Z18" s="27"/>
      <c r="AA18" s="28"/>
      <c r="AB18" s="29"/>
      <c r="AC18" s="30"/>
      <c r="AD18" s="27"/>
      <c r="AE18" s="28"/>
      <c r="AF18" s="29"/>
      <c r="AG18" s="30"/>
      <c r="AH18" s="27"/>
      <c r="AI18" s="28"/>
      <c r="AJ18" s="29"/>
      <c r="AK18" s="30"/>
      <c r="AL18" s="27"/>
      <c r="AM18" s="28"/>
      <c r="AN18" s="29"/>
      <c r="AO18" s="30"/>
      <c r="AP18" s="27"/>
      <c r="AQ18" s="28"/>
      <c r="AR18" s="29"/>
    </row>
    <row r="19" spans="1:44" s="12" customFormat="1" ht="17.45" customHeight="1" x14ac:dyDescent="0.2">
      <c r="A19"/>
      <c r="B19"/>
      <c r="C19"/>
      <c r="D19"/>
      <c r="E19"/>
      <c r="F19"/>
      <c r="G19"/>
      <c r="H19"/>
      <c r="I19" s="49" t="s">
        <v>5</v>
      </c>
      <c r="J19"/>
      <c r="K19"/>
      <c r="L19" s="50"/>
      <c r="M19" s="49" t="s">
        <v>5</v>
      </c>
      <c r="N19"/>
      <c r="O19"/>
      <c r="P19" s="50"/>
      <c r="Q19" s="49" t="s">
        <v>5</v>
      </c>
      <c r="R19"/>
      <c r="S19"/>
      <c r="T19" s="50"/>
      <c r="U19" s="49" t="s">
        <v>5</v>
      </c>
      <c r="V19"/>
      <c r="W19"/>
      <c r="X19" s="50"/>
      <c r="Y19" s="49" t="s">
        <v>5</v>
      </c>
      <c r="Z19"/>
      <c r="AA19"/>
      <c r="AB19" s="50"/>
      <c r="AC19" s="49" t="s">
        <v>5</v>
      </c>
      <c r="AD19"/>
      <c r="AE19"/>
      <c r="AF19" s="50"/>
      <c r="AG19" s="49" t="s">
        <v>5</v>
      </c>
      <c r="AH19"/>
      <c r="AI19"/>
      <c r="AJ19" s="50"/>
      <c r="AK19" s="49" t="s">
        <v>5</v>
      </c>
      <c r="AL19"/>
      <c r="AM19"/>
      <c r="AN19" s="50"/>
      <c r="AO19" s="49" t="s">
        <v>5</v>
      </c>
      <c r="AP19"/>
      <c r="AQ19"/>
      <c r="AR19" s="50"/>
    </row>
    <row r="20" spans="1:44" s="12" customFormat="1" ht="17.45" customHeight="1" x14ac:dyDescent="0.2">
      <c r="A20"/>
      <c r="B20"/>
      <c r="C20"/>
      <c r="D20"/>
      <c r="E20"/>
      <c r="F20"/>
      <c r="G20"/>
      <c r="H20"/>
      <c r="I20" s="15"/>
      <c r="J20" s="51">
        <f>SUM(J8,J11,J12,J15,J16)</f>
        <v>159168</v>
      </c>
      <c r="K20" s="51"/>
      <c r="L20" s="52"/>
      <c r="M20" s="15"/>
      <c r="N20" s="51">
        <f>SUM(N8,N11,N12,N15,N16)</f>
        <v>505640</v>
      </c>
      <c r="O20" s="51"/>
      <c r="P20" s="52"/>
      <c r="Q20" s="15"/>
      <c r="R20" s="51">
        <f>SUM(R8,R11,R12,R15,R16)</f>
        <v>151690</v>
      </c>
      <c r="S20" s="51"/>
      <c r="T20" s="52"/>
      <c r="U20" s="15"/>
      <c r="V20" s="51">
        <f>SUM(V8,V11,V12,V15,V16)</f>
        <v>200400</v>
      </c>
      <c r="W20" s="51"/>
      <c r="X20" s="52"/>
      <c r="Y20" s="15"/>
      <c r="Z20" s="51">
        <f>SUM(Z8,Z11,Z12,Z15,Z16)</f>
        <v>186642</v>
      </c>
      <c r="AA20" s="51"/>
      <c r="AB20" s="52"/>
      <c r="AC20" s="15"/>
      <c r="AD20" s="51">
        <f>SUM(AD8,AD11,AD12,AD15,AD16)</f>
        <v>69752</v>
      </c>
      <c r="AE20" s="51"/>
      <c r="AF20" s="52"/>
      <c r="AG20" s="15"/>
      <c r="AH20" s="51">
        <f>SUM(AH8,AH11,AH12,AH15,AH16)</f>
        <v>182710</v>
      </c>
      <c r="AI20" s="51"/>
      <c r="AJ20" s="52"/>
      <c r="AK20" s="15"/>
      <c r="AL20" s="51">
        <f>SUM(AL8,AL11,AL12,AL15,AL16)</f>
        <v>120984</v>
      </c>
      <c r="AM20" s="51"/>
      <c r="AN20" s="52"/>
      <c r="AO20" s="15"/>
      <c r="AP20" s="51">
        <f>SUM(AP8,AP11,AP12,AP15,AP16)</f>
        <v>168690</v>
      </c>
      <c r="AQ20" s="51"/>
      <c r="AR20" s="52"/>
    </row>
    <row r="21" spans="1:44" s="12" customFormat="1" ht="3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44" s="12" customFormat="1" ht="17.4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44" s="12" customFormat="1" ht="17.4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</sheetData>
  <sheetProtection algorithmName="SHA-512" hashValue="0TxkqQxAujSd54FRbvqXvNjEy9kqkzTv1krOQMO4fPEB5HqagvqE8cPcoy+qUQAv2WZj5vfMwq2rXtcts/zm9w==" saltValue="kwh4YJxztzA5jTXyDXqzEA==" spinCount="100000" sheet="1" objects="1" scenarios="1"/>
  <mergeCells count="148">
    <mergeCell ref="AP20:AR20"/>
    <mergeCell ref="J9:L9"/>
    <mergeCell ref="A9:H9"/>
    <mergeCell ref="A13:H13"/>
    <mergeCell ref="J13:L13"/>
    <mergeCell ref="A17:H17"/>
    <mergeCell ref="J17:L17"/>
    <mergeCell ref="N9:P9"/>
    <mergeCell ref="N13:P13"/>
    <mergeCell ref="N17:P17"/>
    <mergeCell ref="R9:T9"/>
    <mergeCell ref="R13:T13"/>
    <mergeCell ref="R17:T17"/>
    <mergeCell ref="V9:X9"/>
    <mergeCell ref="V13:X13"/>
    <mergeCell ref="V17:X17"/>
    <mergeCell ref="Z9:AB9"/>
    <mergeCell ref="Z13:AB13"/>
    <mergeCell ref="Z17:AB17"/>
    <mergeCell ref="AD9:AF9"/>
    <mergeCell ref="AD13:AF13"/>
    <mergeCell ref="AD17:AF17"/>
    <mergeCell ref="AO3:AR3"/>
    <mergeCell ref="AO4:AR4"/>
    <mergeCell ref="AP5:AR5"/>
    <mergeCell ref="AP6:AR6"/>
    <mergeCell ref="AP7:AR7"/>
    <mergeCell ref="AP8:AR8"/>
    <mergeCell ref="AP11:AR11"/>
    <mergeCell ref="AP12:AR12"/>
    <mergeCell ref="AP15:AR15"/>
    <mergeCell ref="AH16:AJ16"/>
    <mergeCell ref="AH11:AJ11"/>
    <mergeCell ref="AH12:AJ12"/>
    <mergeCell ref="AH15:AJ15"/>
    <mergeCell ref="AD7:AF7"/>
    <mergeCell ref="AD8:AF8"/>
    <mergeCell ref="AP17:AR17"/>
    <mergeCell ref="AP13:AR13"/>
    <mergeCell ref="AP9:AR9"/>
    <mergeCell ref="AP16:AR16"/>
    <mergeCell ref="AH20:AJ20"/>
    <mergeCell ref="AK3:AN3"/>
    <mergeCell ref="AK4:AN4"/>
    <mergeCell ref="AL5:AN5"/>
    <mergeCell ref="AL6:AN6"/>
    <mergeCell ref="AL7:AN7"/>
    <mergeCell ref="AL8:AN8"/>
    <mergeCell ref="AL11:AN11"/>
    <mergeCell ref="AL12:AN12"/>
    <mergeCell ref="AL15:AN15"/>
    <mergeCell ref="AL16:AN16"/>
    <mergeCell ref="AL20:AN20"/>
    <mergeCell ref="AH17:AJ17"/>
    <mergeCell ref="AH13:AJ13"/>
    <mergeCell ref="AH9:AJ9"/>
    <mergeCell ref="AL9:AN9"/>
    <mergeCell ref="AL13:AN13"/>
    <mergeCell ref="AL17:AN17"/>
    <mergeCell ref="AG3:AJ3"/>
    <mergeCell ref="AG4:AJ4"/>
    <mergeCell ref="AH5:AJ5"/>
    <mergeCell ref="AH6:AJ6"/>
    <mergeCell ref="AH7:AJ7"/>
    <mergeCell ref="AH8:AJ8"/>
    <mergeCell ref="Q3:T3"/>
    <mergeCell ref="Q4:T4"/>
    <mergeCell ref="U3:X3"/>
    <mergeCell ref="U4:X4"/>
    <mergeCell ref="C7:E7"/>
    <mergeCell ref="H7:H8"/>
    <mergeCell ref="A5:B6"/>
    <mergeCell ref="F5:F6"/>
    <mergeCell ref="G5:G6"/>
    <mergeCell ref="A7:B8"/>
    <mergeCell ref="G7:G8"/>
    <mergeCell ref="C8:E8"/>
    <mergeCell ref="Z7:AB7"/>
    <mergeCell ref="Z8:AB8"/>
    <mergeCell ref="V7:X7"/>
    <mergeCell ref="V8:X8"/>
    <mergeCell ref="R7:T7"/>
    <mergeCell ref="R8:T8"/>
    <mergeCell ref="N7:P7"/>
    <mergeCell ref="N8:P8"/>
    <mergeCell ref="J7:L7"/>
    <mergeCell ref="J8:L8"/>
    <mergeCell ref="A1:AF1"/>
    <mergeCell ref="C5:E5"/>
    <mergeCell ref="A2:AF2"/>
    <mergeCell ref="AD5:AF5"/>
    <mergeCell ref="AD6:AF6"/>
    <mergeCell ref="C6:E6"/>
    <mergeCell ref="Z5:AB5"/>
    <mergeCell ref="Z6:AB6"/>
    <mergeCell ref="V5:X5"/>
    <mergeCell ref="V6:X6"/>
    <mergeCell ref="R5:T5"/>
    <mergeCell ref="R6:T6"/>
    <mergeCell ref="N5:P5"/>
    <mergeCell ref="N6:P6"/>
    <mergeCell ref="J5:L5"/>
    <mergeCell ref="J6:L6"/>
    <mergeCell ref="I3:L3"/>
    <mergeCell ref="I4:L4"/>
    <mergeCell ref="Y3:AB3"/>
    <mergeCell ref="Y4:AB4"/>
    <mergeCell ref="AC3:AF3"/>
    <mergeCell ref="AC4:AF4"/>
    <mergeCell ref="M3:P3"/>
    <mergeCell ref="M4:P4"/>
    <mergeCell ref="V11:X11"/>
    <mergeCell ref="Z11:AB11"/>
    <mergeCell ref="AD11:AF11"/>
    <mergeCell ref="C12:E12"/>
    <mergeCell ref="J12:L12"/>
    <mergeCell ref="N12:P12"/>
    <mergeCell ref="R12:T12"/>
    <mergeCell ref="V12:X12"/>
    <mergeCell ref="Z12:AB12"/>
    <mergeCell ref="AD12:AF12"/>
    <mergeCell ref="C11:E11"/>
    <mergeCell ref="J11:L11"/>
    <mergeCell ref="N11:P11"/>
    <mergeCell ref="J20:L20"/>
    <mergeCell ref="N20:P20"/>
    <mergeCell ref="R20:T20"/>
    <mergeCell ref="V20:X20"/>
    <mergeCell ref="Z20:AB20"/>
    <mergeCell ref="AD20:AF20"/>
    <mergeCell ref="A11:B12"/>
    <mergeCell ref="R15:T15"/>
    <mergeCell ref="V15:X15"/>
    <mergeCell ref="Z15:AB15"/>
    <mergeCell ref="AD15:AF15"/>
    <mergeCell ref="A16:B16"/>
    <mergeCell ref="C16:E16"/>
    <mergeCell ref="J16:L16"/>
    <mergeCell ref="N16:P16"/>
    <mergeCell ref="R16:T16"/>
    <mergeCell ref="V16:X16"/>
    <mergeCell ref="Z16:AB16"/>
    <mergeCell ref="AD16:AF16"/>
    <mergeCell ref="A15:B15"/>
    <mergeCell ref="C15:E15"/>
    <mergeCell ref="J15:L15"/>
    <mergeCell ref="N15:P15"/>
    <mergeCell ref="R11:T11"/>
  </mergeCells>
  <phoneticPr fontId="1" type="noConversion"/>
  <pageMargins left="0.5" right="0.5" top="0.51" bottom="0.5" header="0.25" footer="0.5"/>
  <pageSetup scale="51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 Sheet</vt:lpstr>
      <vt:lpstr>'Evaluation Sheet'!Print_Area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Sandra Ramirez</cp:lastModifiedBy>
  <cp:lastPrinted>2022-06-27T17:40:22Z</cp:lastPrinted>
  <dcterms:created xsi:type="dcterms:W3CDTF">2004-02-18T15:49:16Z</dcterms:created>
  <dcterms:modified xsi:type="dcterms:W3CDTF">2023-03-13T17:54:56Z</dcterms:modified>
</cp:coreProperties>
</file>