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Purchasing Temporary Files\23-041-2390153 - Purdue Delivered Product\Tab 5 - Bids Received\"/>
    </mc:Choice>
  </mc:AlternateContent>
  <xr:revisionPtr revIDLastSave="0" documentId="13_ncr:1_{91559374-01B4-4F75-9A1A-856F557A95F6}" xr6:coauthVersionLast="47" xr6:coauthVersionMax="47" xr10:uidLastSave="{00000000-0000-0000-0000-000000000000}"/>
  <bookViews>
    <workbookView xWindow="19090" yWindow="-110" windowWidth="19420" windowHeight="10420" xr2:uid="{A72A972A-10B2-4128-ABF3-0412BD08154A}"/>
  </bookViews>
  <sheets>
    <sheet name="Delivered Products" sheetId="1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12" l="1"/>
  <c r="S25" i="12" l="1"/>
  <c r="S23" i="12"/>
  <c r="J12" i="12"/>
  <c r="L12" i="12" s="1"/>
  <c r="L14" i="12"/>
  <c r="S27" i="12"/>
  <c r="L30" i="12" l="1"/>
</calcChain>
</file>

<file path=xl/sharedStrings.xml><?xml version="1.0" encoding="utf-8"?>
<sst xmlns="http://schemas.openxmlformats.org/spreadsheetml/2006/main" count="46" uniqueCount="28">
  <si>
    <t>PRICE / UNIT OF MEASURE</t>
  </si>
  <si>
    <t>Mile(s)</t>
  </si>
  <si>
    <t>TOTAL EXTENDED AMOUNT</t>
  </si>
  <si>
    <t>TOTAL BID</t>
  </si>
  <si>
    <t>WORK TYPE</t>
  </si>
  <si>
    <t>ESTIMANTED UNIT(S) OF MEASURE</t>
  </si>
  <si>
    <t>TONS</t>
  </si>
  <si>
    <t>Various types of equipment.  Price per ton includes road maintenance and hazard management.</t>
  </si>
  <si>
    <t>Road Opening</t>
  </si>
  <si>
    <t>Equipment of equilavent size to achieve the miscellaneous in the project description.</t>
  </si>
  <si>
    <t>Hauling</t>
  </si>
  <si>
    <t>Various</t>
  </si>
  <si>
    <t>Average Hauling Cost / Ton</t>
  </si>
  <si>
    <t>Harvesting (Ground Based)</t>
  </si>
  <si>
    <t>Harvesting (Cable/Cable Assisted)</t>
  </si>
  <si>
    <t>Total Harvest (Average)</t>
  </si>
  <si>
    <t>Tons</t>
  </si>
  <si>
    <t>Log truck hauling to Naples, Idaho. 9.2 miles dirt/gravel road and 167 miles higway/paved.</t>
  </si>
  <si>
    <t>Log truck hauling to Clarkston, WA. 9.2 miles dirt/gravel road and 55 miles higway/paved.</t>
  </si>
  <si>
    <t>Log truck hauling to St. Maries, ID. 9.2 miles dirt/gravel road and 46 miles higway/paved.</t>
  </si>
  <si>
    <t>Log truck hauling to Plummer, ID. 9.2 miles dirt/gravel road and 68 miles higway/paved.</t>
  </si>
  <si>
    <t>Log truck hauling to Julliaetta, ID. 9.2 miles dirt/gravel road and 30 miles higway/paved.</t>
  </si>
  <si>
    <t>Log truck hauling to Lewiston. 9.2 miles dirt/gravel road and 52 miles higway/paved.</t>
  </si>
  <si>
    <t>Various (Weighted average calculation)</t>
  </si>
  <si>
    <t>EQUIPMENT EQUIVALENT</t>
  </si>
  <si>
    <t>23-041-2390153 - DELIVERED PRODUCTS HARVESTING CONTRACT</t>
  </si>
  <si>
    <t>BID EVALUATION</t>
  </si>
  <si>
    <t>NELSON BROTHERS TIMBER MANAGEMENT,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</si>
</sst>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b/>
      <sz val="11"/>
      <color rgb="FFFF000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44" fontId="4" fillId="0" borderId="0" applyFont="0" applyFill="0" applyBorder="0" applyAlignment="0" applyProtection="0"/>
    <xf numFmtId="0" fontId="8" fillId="0" borderId="0"/>
  </cellStyleXfs>
  <cellXfs count="104">
    <xf numFmtId="0" fontId="0" fillId="0" borderId="0" xfId="0"/>
    <xf numFmtId="0" fontId="2" fillId="0" borderId="34" xfId="0" applyFont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5" fillId="2" borderId="29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44" fontId="2" fillId="3" borderId="14" xfId="2" applyFont="1" applyFill="1" applyBorder="1" applyAlignment="1" applyProtection="1">
      <alignment horizontal="center" vertical="center"/>
      <protection locked="0"/>
    </xf>
    <xf numFmtId="44" fontId="2" fillId="3" borderId="16" xfId="2" applyFont="1" applyFill="1" applyBorder="1" applyAlignment="1" applyProtection="1">
      <alignment horizontal="center" vertical="center"/>
      <protection locked="0"/>
    </xf>
    <xf numFmtId="44" fontId="2" fillId="4" borderId="14" xfId="0" applyNumberFormat="1" applyFont="1" applyFill="1" applyBorder="1" applyAlignment="1">
      <alignment horizontal="center" vertical="center"/>
    </xf>
    <xf numFmtId="44" fontId="2" fillId="4" borderId="15" xfId="0" applyNumberFormat="1" applyFont="1" applyFill="1" applyBorder="1" applyAlignment="1">
      <alignment horizontal="center" vertical="center"/>
    </xf>
    <xf numFmtId="44" fontId="2" fillId="4" borderId="30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0" fontId="0" fillId="2" borderId="17" xfId="0" applyFill="1" applyBorder="1" applyAlignment="1">
      <alignment horizontal="center" wrapText="1"/>
    </xf>
    <xf numFmtId="0" fontId="0" fillId="2" borderId="18" xfId="0" applyFill="1" applyBorder="1" applyAlignment="1">
      <alignment horizont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wrapText="1"/>
    </xf>
    <xf numFmtId="0" fontId="0" fillId="2" borderId="20" xfId="0" applyFill="1" applyBorder="1" applyAlignment="1">
      <alignment horizontal="center" wrapText="1"/>
    </xf>
    <xf numFmtId="0" fontId="2" fillId="0" borderId="28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2" fillId="0" borderId="32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44" fontId="2" fillId="3" borderId="33" xfId="2" applyFont="1" applyFill="1" applyBorder="1" applyAlignment="1" applyProtection="1">
      <alignment horizontal="center" vertical="center"/>
      <protection locked="0"/>
    </xf>
    <xf numFmtId="44" fontId="2" fillId="3" borderId="31" xfId="2" applyFont="1" applyFill="1" applyBorder="1" applyAlignment="1" applyProtection="1">
      <alignment horizontal="center" vertical="center"/>
      <protection locked="0"/>
    </xf>
    <xf numFmtId="44" fontId="2" fillId="4" borderId="32" xfId="0" applyNumberFormat="1" applyFont="1" applyFill="1" applyBorder="1" applyAlignment="1">
      <alignment horizontal="center" vertical="center"/>
    </xf>
    <xf numFmtId="44" fontId="2" fillId="4" borderId="33" xfId="0" applyNumberFormat="1" applyFont="1" applyFill="1" applyBorder="1" applyAlignment="1">
      <alignment horizontal="center" vertical="center"/>
    </xf>
    <xf numFmtId="44" fontId="2" fillId="4" borderId="35" xfId="0" applyNumberFormat="1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44" fontId="2" fillId="3" borderId="24" xfId="2" applyFont="1" applyFill="1" applyBorder="1" applyAlignment="1" applyProtection="1">
      <alignment horizontal="center" vertical="center"/>
      <protection locked="0"/>
    </xf>
    <xf numFmtId="44" fontId="2" fillId="3" borderId="22" xfId="2" applyFont="1" applyFill="1" applyBorder="1" applyAlignment="1" applyProtection="1">
      <alignment horizontal="center" vertical="center"/>
      <protection locked="0"/>
    </xf>
    <xf numFmtId="44" fontId="2" fillId="4" borderId="24" xfId="0" applyNumberFormat="1" applyFont="1" applyFill="1" applyBorder="1" applyAlignment="1">
      <alignment horizontal="center" vertical="center"/>
    </xf>
    <xf numFmtId="44" fontId="2" fillId="4" borderId="25" xfId="0" applyNumberFormat="1" applyFont="1" applyFill="1" applyBorder="1" applyAlignment="1">
      <alignment horizontal="center" vertical="center"/>
    </xf>
    <xf numFmtId="44" fontId="2" fillId="4" borderId="26" xfId="0" applyNumberFormat="1" applyFon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44" fontId="2" fillId="0" borderId="14" xfId="2" applyFont="1" applyFill="1" applyBorder="1" applyAlignment="1" applyProtection="1">
      <alignment horizontal="center" vertical="center"/>
    </xf>
    <xf numFmtId="44" fontId="2" fillId="0" borderId="16" xfId="2" applyFont="1" applyFill="1" applyBorder="1" applyAlignment="1" applyProtection="1">
      <alignment horizontal="center" vertical="center"/>
    </xf>
    <xf numFmtId="44" fontId="6" fillId="0" borderId="19" xfId="0" applyNumberFormat="1" applyFont="1" applyBorder="1" applyAlignment="1">
      <alignment horizontal="center" vertical="center"/>
    </xf>
    <xf numFmtId="44" fontId="6" fillId="0" borderId="36" xfId="0" applyNumberFormat="1" applyFont="1" applyBorder="1" applyAlignment="1">
      <alignment horizontal="center" vertical="center"/>
    </xf>
    <xf numFmtId="44" fontId="6" fillId="0" borderId="27" xfId="0" applyNumberFormat="1" applyFont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44" fontId="5" fillId="0" borderId="14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6" fillId="0" borderId="29" xfId="0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</cellXfs>
  <cellStyles count="4">
    <cellStyle name="Currency" xfId="2" builtinId="4"/>
    <cellStyle name="Normal" xfId="0" builtinId="0"/>
    <cellStyle name="Normal 2" xfId="1" xr:uid="{17AF4E83-7ADA-4396-AFED-90567D73EE5C}"/>
    <cellStyle name="Normal 3" xfId="3" xr:uid="{776748D6-C7D9-4578-96CD-22E930CC6C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8048A-4301-4565-B1E1-72F2B40ED2F3}">
  <dimension ref="A1:S41"/>
  <sheetViews>
    <sheetView tabSelected="1" workbookViewId="0">
      <selection activeCell="P8" sqref="P8"/>
    </sheetView>
  </sheetViews>
  <sheetFormatPr defaultColWidth="9.1796875" defaultRowHeight="14.5" x14ac:dyDescent="0.35"/>
  <cols>
    <col min="1" max="1" width="11.81640625" customWidth="1"/>
    <col min="2" max="2" width="11.54296875" customWidth="1"/>
    <col min="9" max="9" width="10.54296875" customWidth="1"/>
    <col min="11" max="11" width="9.54296875" customWidth="1"/>
    <col min="14" max="14" width="6.453125" customWidth="1"/>
  </cols>
  <sheetData>
    <row r="1" spans="1:14" x14ac:dyDescent="0.35">
      <c r="A1" s="86"/>
      <c r="B1" s="83"/>
      <c r="C1" s="83"/>
      <c r="D1" s="83"/>
      <c r="E1" s="83"/>
      <c r="F1" s="83"/>
      <c r="G1" s="83"/>
      <c r="H1" s="83"/>
      <c r="I1" s="84"/>
      <c r="J1" s="95" t="s">
        <v>27</v>
      </c>
      <c r="K1" s="96"/>
      <c r="L1" s="96"/>
      <c r="M1" s="96"/>
      <c r="N1" s="97"/>
    </row>
    <row r="2" spans="1:14" x14ac:dyDescent="0.35">
      <c r="A2" s="21" t="s">
        <v>26</v>
      </c>
      <c r="B2" s="85"/>
      <c r="C2" s="85"/>
      <c r="D2" s="85"/>
      <c r="E2" s="85"/>
      <c r="F2" s="85"/>
      <c r="G2" s="85"/>
      <c r="H2" s="85"/>
      <c r="I2" s="22"/>
      <c r="J2" s="98"/>
      <c r="K2" s="99"/>
      <c r="L2" s="99"/>
      <c r="M2" s="99"/>
      <c r="N2" s="100"/>
    </row>
    <row r="3" spans="1:14" x14ac:dyDescent="0.35">
      <c r="A3" s="21" t="s">
        <v>25</v>
      </c>
      <c r="B3" s="85"/>
      <c r="C3" s="85"/>
      <c r="D3" s="85"/>
      <c r="E3" s="85"/>
      <c r="F3" s="85"/>
      <c r="G3" s="85"/>
      <c r="H3" s="85"/>
      <c r="I3" s="22"/>
      <c r="J3" s="98"/>
      <c r="K3" s="99"/>
      <c r="L3" s="99"/>
      <c r="M3" s="99"/>
      <c r="N3" s="100"/>
    </row>
    <row r="4" spans="1:14" ht="15" thickBot="1" x14ac:dyDescent="0.4">
      <c r="A4" s="87"/>
      <c r="B4" s="88"/>
      <c r="C4" s="88"/>
      <c r="D4" s="88"/>
      <c r="E4" s="88"/>
      <c r="F4" s="88"/>
      <c r="G4" s="88"/>
      <c r="H4" s="88"/>
      <c r="I4" s="89"/>
      <c r="J4" s="101"/>
      <c r="K4" s="102"/>
      <c r="L4" s="102"/>
      <c r="M4" s="102"/>
      <c r="N4" s="103"/>
    </row>
    <row r="5" spans="1:14" ht="5.25" customHeight="1" thickBot="1" x14ac:dyDescent="0.4">
      <c r="A5" s="23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5"/>
    </row>
    <row r="6" spans="1:14" x14ac:dyDescent="0.35">
      <c r="A6" s="26" t="s">
        <v>4</v>
      </c>
      <c r="B6" s="27"/>
      <c r="C6" s="30" t="s">
        <v>24</v>
      </c>
      <c r="D6" s="90"/>
      <c r="E6" s="90"/>
      <c r="F6" s="90"/>
      <c r="G6" s="31"/>
      <c r="H6" s="43" t="s">
        <v>5</v>
      </c>
      <c r="I6" s="44"/>
      <c r="J6" s="35" t="s">
        <v>0</v>
      </c>
      <c r="K6" s="36"/>
      <c r="L6" s="30" t="s">
        <v>2</v>
      </c>
      <c r="M6" s="91"/>
      <c r="N6" s="39"/>
    </row>
    <row r="7" spans="1:14" ht="15" thickBot="1" x14ac:dyDescent="0.4">
      <c r="A7" s="28"/>
      <c r="B7" s="29"/>
      <c r="C7" s="32"/>
      <c r="D7" s="33"/>
      <c r="E7" s="33"/>
      <c r="F7" s="33"/>
      <c r="G7" s="34"/>
      <c r="H7" s="37"/>
      <c r="I7" s="38"/>
      <c r="J7" s="37"/>
      <c r="K7" s="38"/>
      <c r="L7" s="40"/>
      <c r="M7" s="41"/>
      <c r="N7" s="42"/>
    </row>
    <row r="8" spans="1:14" ht="42.75" customHeight="1" x14ac:dyDescent="0.35">
      <c r="A8" s="45" t="s">
        <v>13</v>
      </c>
      <c r="B8" s="46"/>
      <c r="C8" s="47" t="s">
        <v>7</v>
      </c>
      <c r="D8" s="48"/>
      <c r="E8" s="48"/>
      <c r="F8" s="48"/>
      <c r="G8" s="49"/>
      <c r="H8" s="1">
        <v>1914</v>
      </c>
      <c r="I8" s="1" t="s">
        <v>6</v>
      </c>
      <c r="J8" s="50">
        <v>22.75</v>
      </c>
      <c r="K8" s="51"/>
      <c r="L8" s="52">
        <v>0</v>
      </c>
      <c r="M8" s="53"/>
      <c r="N8" s="54"/>
    </row>
    <row r="9" spans="1:14" ht="5.25" customHeight="1" thickBot="1" x14ac:dyDescent="0.4">
      <c r="A9" s="55"/>
      <c r="B9" s="56"/>
      <c r="C9" s="56"/>
      <c r="D9" s="56"/>
      <c r="E9" s="56"/>
      <c r="F9" s="56"/>
      <c r="G9" s="56"/>
      <c r="H9" s="57"/>
      <c r="I9" s="57"/>
      <c r="J9" s="56"/>
      <c r="K9" s="56"/>
      <c r="L9" s="56"/>
      <c r="M9" s="56"/>
      <c r="N9" s="58"/>
    </row>
    <row r="10" spans="1:14" ht="42.75" customHeight="1" x14ac:dyDescent="0.35">
      <c r="A10" s="45" t="s">
        <v>14</v>
      </c>
      <c r="B10" s="46"/>
      <c r="C10" s="47" t="s">
        <v>7</v>
      </c>
      <c r="D10" s="48"/>
      <c r="E10" s="48"/>
      <c r="F10" s="48"/>
      <c r="G10" s="49"/>
      <c r="H10" s="1">
        <v>5446</v>
      </c>
      <c r="I10" s="1" t="s">
        <v>6</v>
      </c>
      <c r="J10" s="50">
        <v>35.25</v>
      </c>
      <c r="K10" s="51"/>
      <c r="L10" s="52">
        <v>0</v>
      </c>
      <c r="M10" s="53"/>
      <c r="N10" s="54"/>
    </row>
    <row r="11" spans="1:14" ht="5.25" customHeight="1" x14ac:dyDescent="0.35">
      <c r="A11" s="55"/>
      <c r="B11" s="56"/>
      <c r="C11" s="56"/>
      <c r="D11" s="56"/>
      <c r="E11" s="56"/>
      <c r="F11" s="56"/>
      <c r="G11" s="56"/>
      <c r="H11" s="57"/>
      <c r="I11" s="57"/>
      <c r="J11" s="56"/>
      <c r="K11" s="56"/>
      <c r="L11" s="56"/>
      <c r="M11" s="56"/>
      <c r="N11" s="58"/>
    </row>
    <row r="12" spans="1:14" ht="38.25" customHeight="1" x14ac:dyDescent="0.35">
      <c r="A12" s="11" t="s">
        <v>15</v>
      </c>
      <c r="B12" s="12"/>
      <c r="C12" s="13" t="s">
        <v>23</v>
      </c>
      <c r="D12" s="14"/>
      <c r="E12" s="14"/>
      <c r="F12" s="14"/>
      <c r="G12" s="15"/>
      <c r="H12" s="4">
        <v>7360</v>
      </c>
      <c r="I12" s="4" t="s">
        <v>6</v>
      </c>
      <c r="J12" s="69">
        <f>ROUND((((H8*J8)+(H10*J10))/H12),2)</f>
        <v>32</v>
      </c>
      <c r="K12" s="70"/>
      <c r="L12" s="18">
        <f>H12*J12</f>
        <v>235520</v>
      </c>
      <c r="M12" s="19"/>
      <c r="N12" s="20"/>
    </row>
    <row r="13" spans="1:14" ht="5.25" customHeight="1" x14ac:dyDescent="0.35">
      <c r="A13" s="55"/>
      <c r="B13" s="56"/>
      <c r="C13" s="56"/>
      <c r="D13" s="56"/>
      <c r="E13" s="56"/>
      <c r="F13" s="56"/>
      <c r="G13" s="56"/>
      <c r="H13" s="57"/>
      <c r="I13" s="57"/>
      <c r="J13" s="56"/>
      <c r="K13" s="56"/>
      <c r="L13" s="56"/>
      <c r="M13" s="56"/>
      <c r="N13" s="58"/>
    </row>
    <row r="14" spans="1:14" ht="38.25" customHeight="1" x14ac:dyDescent="0.35">
      <c r="A14" s="11" t="s">
        <v>8</v>
      </c>
      <c r="B14" s="12"/>
      <c r="C14" s="13" t="s">
        <v>9</v>
      </c>
      <c r="D14" s="14"/>
      <c r="E14" s="14"/>
      <c r="F14" s="14"/>
      <c r="G14" s="15"/>
      <c r="H14" s="4">
        <v>4.0199999999999996</v>
      </c>
      <c r="I14" s="4" t="s">
        <v>1</v>
      </c>
      <c r="J14" s="16">
        <v>572.14</v>
      </c>
      <c r="K14" s="17"/>
      <c r="L14" s="18">
        <f>H14*J14</f>
        <v>2300.0027999999998</v>
      </c>
      <c r="M14" s="19"/>
      <c r="N14" s="20"/>
    </row>
    <row r="15" spans="1:14" ht="6" customHeight="1" x14ac:dyDescent="0.35">
      <c r="A15" s="5"/>
      <c r="B15" s="6"/>
      <c r="C15" s="6"/>
      <c r="D15" s="6"/>
      <c r="E15" s="6"/>
      <c r="F15" s="6"/>
      <c r="G15" s="6"/>
      <c r="H15" s="6"/>
      <c r="I15" s="6"/>
      <c r="J15" s="10"/>
      <c r="K15" s="10"/>
      <c r="L15" s="6"/>
      <c r="M15" s="6"/>
      <c r="N15" s="7"/>
    </row>
    <row r="16" spans="1:14" ht="29.25" customHeight="1" x14ac:dyDescent="0.35">
      <c r="A16" s="59" t="s">
        <v>10</v>
      </c>
      <c r="B16" s="60"/>
      <c r="C16" s="13" t="s">
        <v>19</v>
      </c>
      <c r="D16" s="14"/>
      <c r="E16" s="14"/>
      <c r="F16" s="14"/>
      <c r="G16" s="15"/>
      <c r="H16" s="4" t="s">
        <v>11</v>
      </c>
      <c r="I16" s="4" t="s">
        <v>16</v>
      </c>
      <c r="J16" s="61">
        <v>21.76</v>
      </c>
      <c r="K16" s="62"/>
      <c r="L16" s="63">
        <v>0</v>
      </c>
      <c r="M16" s="64"/>
      <c r="N16" s="65"/>
    </row>
    <row r="17" spans="1:19" ht="4.5" customHeight="1" x14ac:dyDescent="0.35">
      <c r="A17" s="55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8"/>
    </row>
    <row r="18" spans="1:19" ht="29.25" customHeight="1" x14ac:dyDescent="0.35">
      <c r="A18" s="59" t="s">
        <v>10</v>
      </c>
      <c r="B18" s="60"/>
      <c r="C18" s="13" t="s">
        <v>22</v>
      </c>
      <c r="D18" s="14"/>
      <c r="E18" s="14"/>
      <c r="F18" s="14"/>
      <c r="G18" s="15"/>
      <c r="H18" s="4" t="s">
        <v>11</v>
      </c>
      <c r="I18" s="4" t="s">
        <v>16</v>
      </c>
      <c r="J18" s="61">
        <v>23.33</v>
      </c>
      <c r="K18" s="62"/>
      <c r="L18" s="63">
        <v>0</v>
      </c>
      <c r="M18" s="64"/>
      <c r="N18" s="65"/>
    </row>
    <row r="19" spans="1:19" ht="5.25" customHeight="1" x14ac:dyDescent="0.35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8"/>
    </row>
    <row r="20" spans="1:19" ht="29.25" customHeight="1" x14ac:dyDescent="0.35">
      <c r="A20" s="59" t="s">
        <v>10</v>
      </c>
      <c r="B20" s="60"/>
      <c r="C20" s="13" t="s">
        <v>17</v>
      </c>
      <c r="D20" s="14"/>
      <c r="E20" s="14"/>
      <c r="F20" s="14"/>
      <c r="G20" s="15"/>
      <c r="H20" s="4" t="s">
        <v>11</v>
      </c>
      <c r="I20" s="4" t="s">
        <v>16</v>
      </c>
      <c r="J20" s="61">
        <v>44.42</v>
      </c>
      <c r="K20" s="62"/>
      <c r="L20" s="63">
        <v>0</v>
      </c>
      <c r="M20" s="64"/>
      <c r="N20" s="65"/>
    </row>
    <row r="21" spans="1:19" ht="4.5" customHeight="1" x14ac:dyDescent="0.35">
      <c r="A21" s="55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8"/>
    </row>
    <row r="22" spans="1:19" ht="29.25" customHeight="1" x14ac:dyDescent="0.35">
      <c r="A22" s="59" t="s">
        <v>10</v>
      </c>
      <c r="B22" s="60"/>
      <c r="C22" s="13" t="s">
        <v>18</v>
      </c>
      <c r="D22" s="14"/>
      <c r="E22" s="14"/>
      <c r="F22" s="14"/>
      <c r="G22" s="15"/>
      <c r="H22" s="4" t="s">
        <v>11</v>
      </c>
      <c r="I22" s="4" t="s">
        <v>16</v>
      </c>
      <c r="J22" s="61">
        <v>23.38</v>
      </c>
      <c r="K22" s="62"/>
      <c r="L22" s="63">
        <v>0</v>
      </c>
      <c r="M22" s="64"/>
      <c r="N22" s="65"/>
    </row>
    <row r="23" spans="1:19" ht="4.5" customHeight="1" x14ac:dyDescent="0.35">
      <c r="A23" s="55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8"/>
      <c r="S23">
        <f t="shared" ref="S23" si="0">Q23*R23</f>
        <v>0</v>
      </c>
    </row>
    <row r="24" spans="1:19" ht="29.25" customHeight="1" x14ac:dyDescent="0.35">
      <c r="A24" s="59" t="s">
        <v>10</v>
      </c>
      <c r="B24" s="60"/>
      <c r="C24" s="13" t="s">
        <v>20</v>
      </c>
      <c r="D24" s="14"/>
      <c r="E24" s="14"/>
      <c r="F24" s="14"/>
      <c r="G24" s="15"/>
      <c r="H24" s="4" t="s">
        <v>11</v>
      </c>
      <c r="I24" s="4" t="s">
        <v>16</v>
      </c>
      <c r="J24" s="61">
        <v>24.37</v>
      </c>
      <c r="K24" s="62"/>
      <c r="L24" s="63">
        <v>0</v>
      </c>
      <c r="M24" s="64"/>
      <c r="N24" s="65"/>
    </row>
    <row r="25" spans="1:19" ht="4.5" customHeight="1" x14ac:dyDescent="0.35">
      <c r="A25" s="55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8"/>
      <c r="S25">
        <f t="shared" ref="S25" si="1">Q25*R25</f>
        <v>0</v>
      </c>
    </row>
    <row r="26" spans="1:19" ht="29.25" customHeight="1" x14ac:dyDescent="0.35">
      <c r="A26" s="59" t="s">
        <v>10</v>
      </c>
      <c r="B26" s="60"/>
      <c r="C26" s="13" t="s">
        <v>21</v>
      </c>
      <c r="D26" s="14"/>
      <c r="E26" s="14"/>
      <c r="F26" s="14"/>
      <c r="G26" s="15"/>
      <c r="H26" s="4" t="s">
        <v>11</v>
      </c>
      <c r="I26" s="4" t="s">
        <v>16</v>
      </c>
      <c r="J26" s="61">
        <v>18.309999999999999</v>
      </c>
      <c r="K26" s="62"/>
      <c r="L26" s="63">
        <v>0</v>
      </c>
      <c r="M26" s="64"/>
      <c r="N26" s="65"/>
    </row>
    <row r="27" spans="1:19" ht="4.5" customHeight="1" x14ac:dyDescent="0.35">
      <c r="A27" s="55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8"/>
      <c r="S27">
        <f t="shared" ref="S27" si="2">Q27*R27</f>
        <v>0</v>
      </c>
    </row>
    <row r="28" spans="1:19" ht="27.75" customHeight="1" x14ac:dyDescent="0.35">
      <c r="A28" s="5"/>
      <c r="B28" s="6"/>
      <c r="C28" s="6"/>
      <c r="D28" s="6"/>
      <c r="E28" s="6"/>
      <c r="F28" s="6"/>
      <c r="G28" s="6"/>
      <c r="H28" s="6"/>
      <c r="I28" s="6"/>
      <c r="J28" s="76" t="s">
        <v>12</v>
      </c>
      <c r="K28" s="12"/>
      <c r="L28" s="77">
        <f>AVERAGE(J16,J18,J20,J24,J22,J26)</f>
        <v>25.928333333333338</v>
      </c>
      <c r="M28" s="78"/>
      <c r="N28" s="79"/>
    </row>
    <row r="29" spans="1:19" ht="5.25" customHeight="1" x14ac:dyDescent="0.35">
      <c r="A29" s="2"/>
      <c r="B29" s="3"/>
      <c r="C29" s="3"/>
      <c r="D29" s="3"/>
      <c r="E29" s="3"/>
      <c r="F29" s="3"/>
      <c r="G29" s="3"/>
      <c r="H29" s="3"/>
      <c r="I29" s="3"/>
      <c r="J29" s="3"/>
      <c r="K29" s="3"/>
      <c r="L29" s="8"/>
      <c r="M29" s="8"/>
      <c r="N29" s="9"/>
    </row>
    <row r="30" spans="1:19" ht="22.5" customHeight="1" x14ac:dyDescent="0.35">
      <c r="A30" s="80" t="s">
        <v>3</v>
      </c>
      <c r="B30" s="81"/>
      <c r="C30" s="81"/>
      <c r="D30" s="81"/>
      <c r="E30" s="81"/>
      <c r="F30" s="81"/>
      <c r="G30" s="81"/>
      <c r="H30" s="81"/>
      <c r="I30" s="81"/>
      <c r="J30" s="81"/>
      <c r="K30" s="82"/>
      <c r="L30" s="71">
        <f>L12+L14+(L28*H12)</f>
        <v>428652.53613333334</v>
      </c>
      <c r="M30" s="72"/>
      <c r="N30" s="73"/>
    </row>
    <row r="31" spans="1:19" ht="6" customHeight="1" x14ac:dyDescent="0.35">
      <c r="A31" s="74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75"/>
    </row>
    <row r="32" spans="1:19" ht="6" customHeight="1" thickBot="1" x14ac:dyDescent="0.4">
      <c r="A32" s="92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4"/>
    </row>
    <row r="33" ht="35.25" customHeight="1" x14ac:dyDescent="0.35"/>
    <row r="34" ht="6" customHeight="1" x14ac:dyDescent="0.35"/>
    <row r="35" ht="16.5" customHeight="1" x14ac:dyDescent="0.35"/>
    <row r="36" ht="7" customHeight="1" x14ac:dyDescent="0.35"/>
    <row r="37" ht="26.25" customHeight="1" x14ac:dyDescent="0.35"/>
    <row r="38" ht="5.5" customHeight="1" x14ac:dyDescent="0.35"/>
    <row r="40" ht="4.5" customHeight="1" x14ac:dyDescent="0.35"/>
    <row r="41" ht="26.15" customHeight="1" x14ac:dyDescent="0.35"/>
  </sheetData>
  <sheetProtection algorithmName="SHA-512" hashValue="5YsDFNZpcgWLcG/KVyH/IzTqEe6xazsh6CXYzCwB0KpaJ8sji8To1+N2MG/PiX5KUJbUQCS64OVqmlEBvaUHpg==" saltValue="5M+PQsIZpw9HwhHfUCxGrg==" spinCount="100000" sheet="1" selectLockedCells="1" selectUnlockedCells="1"/>
  <mergeCells count="67">
    <mergeCell ref="A22:B22"/>
    <mergeCell ref="C22:G22"/>
    <mergeCell ref="A26:B26"/>
    <mergeCell ref="C26:G26"/>
    <mergeCell ref="J26:K26"/>
    <mergeCell ref="L26:N26"/>
    <mergeCell ref="J22:K22"/>
    <mergeCell ref="L22:N22"/>
    <mergeCell ref="A23:N23"/>
    <mergeCell ref="A32:N32"/>
    <mergeCell ref="J28:K28"/>
    <mergeCell ref="L28:N28"/>
    <mergeCell ref="A30:K30"/>
    <mergeCell ref="L30:N30"/>
    <mergeCell ref="A31:N31"/>
    <mergeCell ref="A24:B24"/>
    <mergeCell ref="C24:G24"/>
    <mergeCell ref="J24:K24"/>
    <mergeCell ref="L24:N24"/>
    <mergeCell ref="A27:N27"/>
    <mergeCell ref="A25:N25"/>
    <mergeCell ref="A10:B10"/>
    <mergeCell ref="C10:G10"/>
    <mergeCell ref="J10:K10"/>
    <mergeCell ref="L10:N10"/>
    <mergeCell ref="A13:N13"/>
    <mergeCell ref="A11:N11"/>
    <mergeCell ref="A12:B12"/>
    <mergeCell ref="C12:G12"/>
    <mergeCell ref="J12:K12"/>
    <mergeCell ref="L12:N12"/>
    <mergeCell ref="A21:N21"/>
    <mergeCell ref="A16:B16"/>
    <mergeCell ref="C16:G16"/>
    <mergeCell ref="J16:K16"/>
    <mergeCell ref="L16:N16"/>
    <mergeCell ref="A18:B18"/>
    <mergeCell ref="C18:G18"/>
    <mergeCell ref="J18:K18"/>
    <mergeCell ref="L18:N18"/>
    <mergeCell ref="A17:N17"/>
    <mergeCell ref="A19:N19"/>
    <mergeCell ref="A20:B20"/>
    <mergeCell ref="C20:G20"/>
    <mergeCell ref="J20:K20"/>
    <mergeCell ref="L20:N20"/>
    <mergeCell ref="A8:B8"/>
    <mergeCell ref="C8:G8"/>
    <mergeCell ref="J8:K8"/>
    <mergeCell ref="L8:N8"/>
    <mergeCell ref="A9:N9"/>
    <mergeCell ref="A6:B7"/>
    <mergeCell ref="C6:G7"/>
    <mergeCell ref="J6:K7"/>
    <mergeCell ref="L6:N7"/>
    <mergeCell ref="H6:I7"/>
    <mergeCell ref="A5:N5"/>
    <mergeCell ref="J1:N4"/>
    <mergeCell ref="A1:I1"/>
    <mergeCell ref="A2:I2"/>
    <mergeCell ref="A3:I3"/>
    <mergeCell ref="A4:I4"/>
    <mergeCell ref="J15:K15"/>
    <mergeCell ref="A14:B14"/>
    <mergeCell ref="C14:G14"/>
    <mergeCell ref="J14:K14"/>
    <mergeCell ref="L14:N1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Topic xmlns="0737d97b-5ff2-410f-b3b0-09b2c5afa02f">FM Forms</Topic>
    <Subtopic xmlns="0737d97b-5ff2-410f-b3b0-09b2c5afa02f">FM Section A - Project Administration</Subtopic>
    <Master_x0020_Document xmlns="0737d97b-5ff2-410f-b3b0-09b2c5afa02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557E46C593944A8705C16E7A40EB88" ma:contentTypeVersion="3" ma:contentTypeDescription="Create a new document." ma:contentTypeScope="" ma:versionID="655f13abe4d3140248d1789f0089c3ce">
  <xsd:schema xmlns:xsd="http://www.w3.org/2001/XMLSchema" xmlns:p="http://schemas.microsoft.com/office/2006/metadata/properties" xmlns:ns2="0737d97b-5ff2-410f-b3b0-09b2c5afa02f" targetNamespace="http://schemas.microsoft.com/office/2006/metadata/properties" ma:root="true" ma:fieldsID="ea2ba40526b2f3e6298919a2cc6a86a6" ns2:_="">
    <xsd:import namespace="0737d97b-5ff2-410f-b3b0-09b2c5afa02f"/>
    <xsd:element name="properties">
      <xsd:complexType>
        <xsd:sequence>
          <xsd:element name="documentManagement">
            <xsd:complexType>
              <xsd:all>
                <xsd:element ref="ns2:Master_x0020_Document" minOccurs="0"/>
                <xsd:element ref="ns2:Topic" minOccurs="0"/>
                <xsd:element ref="ns2:Subtopic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0737d97b-5ff2-410f-b3b0-09b2c5afa02f" elementFormDefault="qualified">
    <xsd:import namespace="http://schemas.microsoft.com/office/2006/documentManagement/types"/>
    <xsd:element name="Master_x0020_Document" ma:index="8" nillable="true" ma:displayName="Master Document" ma:list="{402B597E-610C-4D46-B04B-51C5E0343C96}" ma:internalName="Master_x0020_Document" ma:web="930431e5-d8a8-4020-b003-1bc2650a8fed">
      <xsd:simpleType>
        <xsd:restriction base="dms:Lookup"/>
      </xsd:simpleType>
    </xsd:element>
    <xsd:element name="Topic" ma:index="9" nillable="true" ma:displayName="Topic" ma:format="Dropdown" ma:internalName="Topic">
      <xsd:simpleType>
        <xsd:restriction base="dms:Choice">
          <xsd:enumeration value="FM Forms"/>
          <xsd:enumeration value="TM Forms"/>
        </xsd:restriction>
      </xsd:simpleType>
    </xsd:element>
    <xsd:element name="Subtopic" ma:index="10" nillable="true" ma:displayName="Subtopic" ma:default="" ma:format="Dropdown" ma:internalName="Subtopic">
      <xsd:simpleType>
        <xsd:restriction base="dms:Choice">
          <xsd:enumeration value="FM Section A - Project Administration"/>
          <xsd:enumeration value="FM Section B - Site Preparation"/>
          <xsd:enumeration value="FM Section C - Reforestation"/>
          <xsd:enumeration value="FM Section E, F, &amp; K – Pre-commercial Thinning, Pruning, &amp; Green Cull Removal"/>
          <xsd:enumeration value="FM Section G - Forest Fertilization"/>
          <xsd:enumeration value="FM Section H &amp; I– Road Construction, Maintenance, Inventory, Abandonment/Obliteration, &amp; Easements"/>
          <xsd:enumeration value="FM Section J - Cadastral Land Surveying"/>
          <xsd:enumeration value="FM Section L – Noxious Weed Control"/>
          <xsd:enumeration value="FM Section M - Timber Sale Preparation"/>
          <xsd:enumeration value="TM Fiscal Year Budget Forms"/>
          <xsd:enumeration value="TM Section A - General"/>
          <xsd:enumeration value="TM Section B - Forest Measurements"/>
          <xsd:enumeration value="TM Section E - Hazard"/>
          <xsd:enumeration value="TM Section F - Scaling"/>
          <xsd:enumeration value="TM Section I - Appraisals"/>
          <xsd:enumeration value="TM Section K - Pre-Sale"/>
          <xsd:enumeration value="TM Section L - Rights-of-Way"/>
          <xsd:enumeration value="TM Section M - Advertisement"/>
          <xsd:enumeration value="TM Section N - Auctions"/>
          <xsd:enumeration value="TM Section O - Administration"/>
          <xsd:enumeration value="TM Section P – Extensions"/>
          <xsd:enumeration value="TM Section Q - Cancellation"/>
          <xsd:enumeration value="TM Section R - Salvage Sales"/>
          <xsd:enumeration value="TM Section S - Direct Sales, Personal Use and Firewood"/>
          <xsd:enumeration value="TM Section V - Trespass"/>
          <xsd:enumeration value="TM Section W - Public Involvement"/>
          <xsd:enumeration value="TM Section X - Insuranc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D8C049DD-529F-42AB-89E2-3D987FF49B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BED616-942B-4266-8507-3A8FA52AAD00}">
  <ds:schemaRefs>
    <ds:schemaRef ds:uri="0737d97b-5ff2-410f-b3b0-09b2c5afa02f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2C20CB8-9E7B-411A-A393-5C1E36BBD9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37d97b-5ff2-410f-b3b0-09b2c5afa02f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Delivered Products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Tyler Nelson</dc:creator>
  <cp:lastModifiedBy>Sherry Groeschl</cp:lastModifiedBy>
  <dcterms:created xsi:type="dcterms:W3CDTF">2022-07-15T18:34:05Z</dcterms:created>
  <dcterms:modified xsi:type="dcterms:W3CDTF">2023-06-15T19:54:17Z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0x0101007D557E46C593944A8705C16E7A40EB88</vt:lpwstr>
  </property>
</Properties>
</file>