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B:\Purchasing\Agreements\1-Solicitations\24-207 Roadside Spray - Multi Area\Tab 5 - Bids Received\"/>
    </mc:Choice>
  </mc:AlternateContent>
  <xr:revisionPtr revIDLastSave="0" documentId="13_ncr:1_{0862FF05-E63A-48F7-BA17-6DC2E988D5F3}" xr6:coauthVersionLast="47" xr6:coauthVersionMax="47" xr10:uidLastSave="{00000000-0000-0000-0000-000000000000}"/>
  <bookViews>
    <workbookView xWindow="-100" yWindow="-100" windowWidth="21467" windowHeight="11576" xr2:uid="{16A3568A-D976-4B9E-B40E-2B1616BBB0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K19" i="1"/>
  <c r="K21" i="1" s="1"/>
  <c r="K16" i="1"/>
  <c r="K18" i="1" s="1"/>
  <c r="K14" i="1"/>
  <c r="K10" i="1"/>
  <c r="K12" i="1" s="1"/>
  <c r="K7" i="1"/>
  <c r="K9" i="1" s="1"/>
  <c r="N7" i="1"/>
  <c r="N9" i="1" s="1"/>
  <c r="N10" i="1"/>
  <c r="N12" i="1" s="1"/>
  <c r="N13" i="1"/>
  <c r="N14" i="1"/>
  <c r="N15" i="1" s="1"/>
  <c r="N16" i="1"/>
  <c r="N18" i="1" s="1"/>
  <c r="N19" i="1"/>
  <c r="N21" i="1"/>
  <c r="T19" i="1"/>
  <c r="T21" i="1" s="1"/>
  <c r="T16" i="1"/>
  <c r="T18" i="1" s="1"/>
  <c r="T14" i="1"/>
  <c r="T13" i="1"/>
  <c r="T15" i="1" s="1"/>
  <c r="T10" i="1"/>
  <c r="T12" i="1" s="1"/>
  <c r="T7" i="1"/>
  <c r="T9" i="1" s="1"/>
  <c r="Q19" i="1"/>
  <c r="Q21" i="1" s="1"/>
  <c r="Q16" i="1"/>
  <c r="Q18" i="1" s="1"/>
  <c r="Q14" i="1"/>
  <c r="Q13" i="1"/>
  <c r="Q10" i="1"/>
  <c r="Q12" i="1" s="1"/>
  <c r="Q7" i="1"/>
  <c r="Q9" i="1" s="1"/>
  <c r="K15" i="1" l="1"/>
  <c r="Q15" i="1"/>
</calcChain>
</file>

<file path=xl/sharedStrings.xml><?xml version="1.0" encoding="utf-8"?>
<sst xmlns="http://schemas.openxmlformats.org/spreadsheetml/2006/main" count="72" uniqueCount="35">
  <si>
    <t>FOREST ROADSIDE SPRAY</t>
  </si>
  <si>
    <t>SUPERVISORY AREA</t>
  </si>
  <si>
    <t>PROJECT NAME AND NUMBER</t>
  </si>
  <si>
    <t>ITEM TYPE</t>
  </si>
  <si>
    <t>QUANTITY OF ITEMS</t>
  </si>
  <si>
    <t>UNIT OF MEASURE</t>
  </si>
  <si>
    <t>PRICE / UNIT OF MEASURE</t>
  </si>
  <si>
    <t>AMOUNT EXTENDED</t>
  </si>
  <si>
    <t>Broadcast Application</t>
  </si>
  <si>
    <t>Miles</t>
  </si>
  <si>
    <t>Priest Lake</t>
  </si>
  <si>
    <t>*State provided herbicides and adjuvants</t>
  </si>
  <si>
    <t>Pend Oreille Lake</t>
  </si>
  <si>
    <t>Mica</t>
  </si>
  <si>
    <t>Mica Roadside Spray</t>
  </si>
  <si>
    <t>22-0207-228-21</t>
  </si>
  <si>
    <t>TOTAL:</t>
  </si>
  <si>
    <t>PL Roadside Spray 24</t>
  </si>
  <si>
    <t>10-0724-228-24</t>
  </si>
  <si>
    <t>POL 2024 Roadside Spray</t>
  </si>
  <si>
    <t>20-0987-228-23</t>
  </si>
  <si>
    <t>POL Noxious Weed Spray</t>
  </si>
  <si>
    <t>20-0988-228-23</t>
  </si>
  <si>
    <t>Off Road Spot Treatment</t>
  </si>
  <si>
    <t>Roadside Spot Treatment</t>
  </si>
  <si>
    <t>Square ft.</t>
  </si>
  <si>
    <t>Maggie Creek</t>
  </si>
  <si>
    <t>Maggie Creek Roadside Spray</t>
  </si>
  <si>
    <t>42-0294-228-21</t>
  </si>
  <si>
    <t>BID EVALUATION</t>
  </si>
  <si>
    <t>RFQ NO. 24-207</t>
  </si>
  <si>
    <t>NELSON TIMBER MGMT &amp; CONSULTING, LLC</t>
  </si>
  <si>
    <t>PANHANDLE LAND MGMT, LLC</t>
  </si>
  <si>
    <t>WOODLAND RESOURCE SERVICES, INC</t>
  </si>
  <si>
    <t>CUSTOM SPRAY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</si>
</sst>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9">
    <xf numFmtId="0" fontId="0" fillId="0" borderId="0" xfId="0"/>
    <xf numFmtId="44" fontId="2" fillId="0" borderId="25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44" fontId="3" fillId="0" borderId="25" xfId="0" applyNumberFormat="1" applyFont="1" applyBorder="1" applyAlignment="1">
      <alignment horizontal="center"/>
    </xf>
    <xf numFmtId="44" fontId="2" fillId="0" borderId="25" xfId="0" applyNumberFormat="1" applyFont="1" applyBorder="1" applyAlignment="1">
      <alignment horizontal="center"/>
    </xf>
    <xf numFmtId="44" fontId="2" fillId="0" borderId="30" xfId="0" applyNumberFormat="1" applyFont="1" applyBorder="1" applyAlignment="1">
      <alignment horizontal="center" vertical="center"/>
    </xf>
    <xf numFmtId="44" fontId="2" fillId="4" borderId="30" xfId="0" applyNumberFormat="1" applyFont="1" applyFill="1" applyBorder="1" applyAlignment="1">
      <alignment horizontal="center" vertical="center"/>
    </xf>
    <xf numFmtId="44" fontId="2" fillId="4" borderId="25" xfId="0" applyNumberFormat="1" applyFont="1" applyFill="1" applyBorder="1" applyAlignment="1">
      <alignment horizontal="center" vertical="center"/>
    </xf>
    <xf numFmtId="44" fontId="3" fillId="0" borderId="25" xfId="0" applyNumberFormat="1" applyFont="1" applyBorder="1" applyAlignment="1">
      <alignment horizontal="center" vertical="center"/>
    </xf>
    <xf numFmtId="44" fontId="2" fillId="0" borderId="20" xfId="0" applyNumberFormat="1" applyFont="1" applyBorder="1" applyAlignment="1">
      <alignment horizontal="right" vertical="center"/>
    </xf>
    <xf numFmtId="44" fontId="3" fillId="3" borderId="20" xfId="0" applyNumberFormat="1" applyFont="1" applyFill="1" applyBorder="1" applyAlignment="1">
      <alignment horizontal="center" vertical="center"/>
    </xf>
    <xf numFmtId="44" fontId="3" fillId="4" borderId="2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44" fontId="3" fillId="3" borderId="21" xfId="0" applyNumberFormat="1" applyFont="1" applyFill="1" applyBorder="1" applyAlignment="1">
      <alignment horizontal="center" vertical="center"/>
    </xf>
    <xf numFmtId="44" fontId="3" fillId="4" borderId="24" xfId="0" applyNumberFormat="1" applyFont="1" applyFill="1" applyBorder="1" applyAlignment="1">
      <alignment horizontal="center" vertical="center"/>
    </xf>
    <xf numFmtId="44" fontId="0" fillId="3" borderId="20" xfId="0" applyNumberFormat="1" applyFill="1" applyBorder="1" applyAlignment="1">
      <alignment horizontal="center"/>
    </xf>
    <xf numFmtId="44" fontId="2" fillId="0" borderId="30" xfId="0" applyNumberFormat="1" applyFont="1" applyBorder="1" applyAlignment="1">
      <alignment horizontal="right" vertical="center"/>
    </xf>
    <xf numFmtId="44" fontId="2" fillId="0" borderId="31" xfId="0" applyNumberFormat="1" applyFont="1" applyBorder="1" applyAlignment="1">
      <alignment horizontal="right" vertical="center"/>
    </xf>
    <xf numFmtId="44" fontId="3" fillId="3" borderId="30" xfId="0" applyNumberFormat="1" applyFont="1" applyFill="1" applyBorder="1" applyAlignment="1">
      <alignment horizontal="center"/>
    </xf>
    <xf numFmtId="44" fontId="3" fillId="3" borderId="31" xfId="0" applyNumberFormat="1" applyFont="1" applyFill="1" applyBorder="1" applyAlignment="1">
      <alignment horizontal="center"/>
    </xf>
    <xf numFmtId="0" fontId="2" fillId="0" borderId="30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44" fontId="3" fillId="0" borderId="24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3" fontId="3" fillId="0" borderId="20" xfId="0" applyNumberFormat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3" fontId="3" fillId="0" borderId="30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3" fillId="0" borderId="23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4" fontId="3" fillId="0" borderId="21" xfId="0" applyNumberFormat="1" applyFont="1" applyBorder="1" applyAlignment="1">
      <alignment horizontal="center" vertical="center"/>
    </xf>
    <xf numFmtId="4" fontId="3" fillId="0" borderId="20" xfId="0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44" fontId="3" fillId="0" borderId="24" xfId="0" applyNumberFormat="1" applyFont="1" applyFill="1" applyBorder="1" applyAlignment="1">
      <alignment horizontal="center" vertical="center"/>
    </xf>
    <xf numFmtId="44" fontId="3" fillId="0" borderId="25" xfId="0" applyNumberFormat="1" applyFont="1" applyFill="1" applyBorder="1" applyAlignment="1">
      <alignment horizontal="center" vertical="center"/>
    </xf>
    <xf numFmtId="44" fontId="2" fillId="0" borderId="25" xfId="0" applyNumberFormat="1" applyFont="1" applyFill="1" applyBorder="1" applyAlignment="1">
      <alignment horizontal="center" vertical="center"/>
    </xf>
    <xf numFmtId="44" fontId="3" fillId="4" borderId="25" xfId="0" applyNumberFormat="1" applyFont="1" applyFill="1" applyBorder="1" applyAlignment="1">
      <alignment horizontal="center"/>
    </xf>
    <xf numFmtId="44" fontId="2" fillId="4" borderId="25" xfId="0" applyNumberFormat="1" applyFont="1" applyFill="1" applyBorder="1" applyAlignment="1">
      <alignment horizontal="center"/>
    </xf>
    <xf numFmtId="44" fontId="2" fillId="0" borderId="3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F368FE8A-65CF-4515-BB6F-5924982F17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A49D3-ECC5-4026-827A-3F71B2E55B2D}">
  <dimension ref="A1:T21"/>
  <sheetViews>
    <sheetView tabSelected="1" topLeftCell="D1" workbookViewId="0">
      <selection activeCell="T19" sqref="T19:T21"/>
    </sheetView>
  </sheetViews>
  <sheetFormatPr defaultRowHeight="14.4" x14ac:dyDescent="0.3"/>
  <cols>
    <col min="4" max="4" width="16.69921875" customWidth="1"/>
    <col min="5" max="5" width="26.69921875" customWidth="1"/>
    <col min="7" max="7" width="4.3984375" customWidth="1"/>
    <col min="8" max="8" width="11.09765625" customWidth="1"/>
    <col min="9" max="9" width="8.09765625" customWidth="1"/>
    <col min="11" max="11" width="16" customWidth="1"/>
    <col min="13" max="13" width="7.19921875" customWidth="1"/>
    <col min="14" max="14" width="14.8984375" customWidth="1"/>
    <col min="16" max="16" width="7.19921875" customWidth="1"/>
    <col min="17" max="17" width="14.8984375" customWidth="1"/>
    <col min="20" max="20" width="14.19921875" customWidth="1"/>
  </cols>
  <sheetData>
    <row r="1" spans="1:20" x14ac:dyDescent="0.3">
      <c r="A1" s="74"/>
      <c r="B1" s="75"/>
      <c r="C1" s="75"/>
      <c r="D1" s="75"/>
      <c r="E1" s="75"/>
      <c r="F1" s="75"/>
      <c r="G1" s="75"/>
      <c r="H1" s="76"/>
      <c r="I1" s="12" t="s">
        <v>34</v>
      </c>
      <c r="J1" s="13"/>
      <c r="K1" s="14"/>
      <c r="L1" s="12" t="s">
        <v>31</v>
      </c>
      <c r="M1" s="13"/>
      <c r="N1" s="14"/>
      <c r="O1" s="12" t="s">
        <v>32</v>
      </c>
      <c r="P1" s="13"/>
      <c r="Q1" s="14"/>
      <c r="R1" s="12" t="s">
        <v>33</v>
      </c>
      <c r="S1" s="13"/>
      <c r="T1" s="14"/>
    </row>
    <row r="2" spans="1:20" x14ac:dyDescent="0.3">
      <c r="A2" s="77" t="s">
        <v>29</v>
      </c>
      <c r="B2" s="78"/>
      <c r="C2" s="78"/>
      <c r="D2" s="78"/>
      <c r="E2" s="78"/>
      <c r="F2" s="78"/>
      <c r="G2" s="78"/>
      <c r="H2" s="79"/>
      <c r="I2" s="15"/>
      <c r="J2" s="16"/>
      <c r="K2" s="17"/>
      <c r="L2" s="15"/>
      <c r="M2" s="16"/>
      <c r="N2" s="17"/>
      <c r="O2" s="15"/>
      <c r="P2" s="16"/>
      <c r="Q2" s="17"/>
      <c r="R2" s="15"/>
      <c r="S2" s="16"/>
      <c r="T2" s="17"/>
    </row>
    <row r="3" spans="1:20" x14ac:dyDescent="0.3">
      <c r="A3" s="77" t="s">
        <v>30</v>
      </c>
      <c r="B3" s="78"/>
      <c r="C3" s="78"/>
      <c r="D3" s="78"/>
      <c r="E3" s="78"/>
      <c r="F3" s="78"/>
      <c r="G3" s="78"/>
      <c r="H3" s="79"/>
      <c r="I3" s="15"/>
      <c r="J3" s="16"/>
      <c r="K3" s="17"/>
      <c r="L3" s="15"/>
      <c r="M3" s="16"/>
      <c r="N3" s="17"/>
      <c r="O3" s="15"/>
      <c r="P3" s="16"/>
      <c r="Q3" s="17"/>
      <c r="R3" s="15"/>
      <c r="S3" s="16"/>
      <c r="T3" s="17"/>
    </row>
    <row r="4" spans="1:20" ht="14.95" thickBot="1" x14ac:dyDescent="0.35">
      <c r="A4" s="80" t="s">
        <v>0</v>
      </c>
      <c r="B4" s="81"/>
      <c r="C4" s="81"/>
      <c r="D4" s="81"/>
      <c r="E4" s="81"/>
      <c r="F4" s="81"/>
      <c r="G4" s="81"/>
      <c r="H4" s="82"/>
      <c r="I4" s="18"/>
      <c r="J4" s="19"/>
      <c r="K4" s="20"/>
      <c r="L4" s="18"/>
      <c r="M4" s="19"/>
      <c r="N4" s="20"/>
      <c r="O4" s="18"/>
      <c r="P4" s="19"/>
      <c r="Q4" s="20"/>
      <c r="R4" s="18"/>
      <c r="S4" s="19"/>
      <c r="T4" s="20"/>
    </row>
    <row r="5" spans="1:20" x14ac:dyDescent="0.3">
      <c r="A5" s="62" t="s">
        <v>1</v>
      </c>
      <c r="B5" s="63"/>
      <c r="C5" s="66" t="s">
        <v>2</v>
      </c>
      <c r="D5" s="67"/>
      <c r="E5" s="70" t="s">
        <v>3</v>
      </c>
      <c r="F5" s="62" t="s">
        <v>4</v>
      </c>
      <c r="G5" s="63"/>
      <c r="H5" s="72" t="s">
        <v>5</v>
      </c>
      <c r="I5" s="21" t="s">
        <v>6</v>
      </c>
      <c r="J5" s="22"/>
      <c r="K5" s="25" t="s">
        <v>7</v>
      </c>
      <c r="L5" s="21" t="s">
        <v>6</v>
      </c>
      <c r="M5" s="22"/>
      <c r="N5" s="25" t="s">
        <v>7</v>
      </c>
      <c r="O5" s="21" t="s">
        <v>6</v>
      </c>
      <c r="P5" s="22"/>
      <c r="Q5" s="25" t="s">
        <v>7</v>
      </c>
      <c r="R5" s="21" t="s">
        <v>6</v>
      </c>
      <c r="S5" s="22"/>
      <c r="T5" s="25" t="s">
        <v>7</v>
      </c>
    </row>
    <row r="6" spans="1:20" ht="14.95" thickBot="1" x14ac:dyDescent="0.35">
      <c r="A6" s="64"/>
      <c r="B6" s="65"/>
      <c r="C6" s="68"/>
      <c r="D6" s="69"/>
      <c r="E6" s="71"/>
      <c r="F6" s="64"/>
      <c r="G6" s="65"/>
      <c r="H6" s="73"/>
      <c r="I6" s="23"/>
      <c r="J6" s="24"/>
      <c r="K6" s="26"/>
      <c r="L6" s="23"/>
      <c r="M6" s="24"/>
      <c r="N6" s="26"/>
      <c r="O6" s="23"/>
      <c r="P6" s="24"/>
      <c r="Q6" s="26"/>
      <c r="R6" s="23"/>
      <c r="S6" s="24"/>
      <c r="T6" s="26"/>
    </row>
    <row r="7" spans="1:20" x14ac:dyDescent="0.3">
      <c r="A7" s="55" t="s">
        <v>10</v>
      </c>
      <c r="B7" s="56"/>
      <c r="C7" s="57" t="s">
        <v>17</v>
      </c>
      <c r="D7" s="57"/>
      <c r="E7" s="58" t="s">
        <v>8</v>
      </c>
      <c r="F7" s="59">
        <v>109.69</v>
      </c>
      <c r="G7" s="59"/>
      <c r="H7" s="61" t="s">
        <v>9</v>
      </c>
      <c r="I7" s="27">
        <v>104.74</v>
      </c>
      <c r="J7" s="27"/>
      <c r="K7" s="28">
        <f>$F7*I7</f>
        <v>11488.9306</v>
      </c>
      <c r="L7" s="27">
        <v>0</v>
      </c>
      <c r="M7" s="27"/>
      <c r="N7" s="36">
        <f>$F7*L7</f>
        <v>0</v>
      </c>
      <c r="O7" s="27">
        <v>0</v>
      </c>
      <c r="P7" s="27"/>
      <c r="Q7" s="36">
        <f>$F7*O7</f>
        <v>0</v>
      </c>
      <c r="R7" s="27">
        <v>110</v>
      </c>
      <c r="S7" s="27"/>
      <c r="T7" s="83">
        <f>$F7*R7</f>
        <v>12065.9</v>
      </c>
    </row>
    <row r="8" spans="1:20" x14ac:dyDescent="0.3">
      <c r="A8" s="43"/>
      <c r="B8" s="44"/>
      <c r="C8" s="45" t="s">
        <v>18</v>
      </c>
      <c r="D8" s="45"/>
      <c r="E8" s="46"/>
      <c r="F8" s="60"/>
      <c r="G8" s="60"/>
      <c r="H8" s="42"/>
      <c r="I8" s="10"/>
      <c r="J8" s="10"/>
      <c r="K8" s="11"/>
      <c r="L8" s="10"/>
      <c r="M8" s="10"/>
      <c r="N8" s="8"/>
      <c r="O8" s="10"/>
      <c r="P8" s="10"/>
      <c r="Q8" s="8"/>
      <c r="R8" s="10"/>
      <c r="S8" s="10"/>
      <c r="T8" s="84"/>
    </row>
    <row r="9" spans="1:20" x14ac:dyDescent="0.3">
      <c r="A9" s="53" t="s">
        <v>11</v>
      </c>
      <c r="B9" s="54"/>
      <c r="C9" s="54"/>
      <c r="D9" s="54"/>
      <c r="E9" s="54"/>
      <c r="F9" s="54"/>
      <c r="G9" s="54"/>
      <c r="H9" s="54"/>
      <c r="I9" s="9" t="s">
        <v>16</v>
      </c>
      <c r="J9" s="9"/>
      <c r="K9" s="7">
        <f>SUM(K7)</f>
        <v>11488.9306</v>
      </c>
      <c r="L9" s="9" t="s">
        <v>16</v>
      </c>
      <c r="M9" s="9"/>
      <c r="N9" s="1">
        <f>SUM(N7)</f>
        <v>0</v>
      </c>
      <c r="O9" s="9" t="s">
        <v>16</v>
      </c>
      <c r="P9" s="9"/>
      <c r="Q9" s="1">
        <f>SUM(Q7)</f>
        <v>0</v>
      </c>
      <c r="R9" s="9" t="s">
        <v>16</v>
      </c>
      <c r="S9" s="9"/>
      <c r="T9" s="85">
        <f>SUM(T7)</f>
        <v>12065.9</v>
      </c>
    </row>
    <row r="10" spans="1:20" x14ac:dyDescent="0.3">
      <c r="A10" s="43" t="s">
        <v>12</v>
      </c>
      <c r="B10" s="44"/>
      <c r="C10" s="45" t="s">
        <v>19</v>
      </c>
      <c r="D10" s="45"/>
      <c r="E10" s="46" t="s">
        <v>8</v>
      </c>
      <c r="F10" s="47">
        <v>148.30000000000001</v>
      </c>
      <c r="G10" s="47"/>
      <c r="H10" s="42" t="s">
        <v>9</v>
      </c>
      <c r="I10" s="29">
        <v>104.74</v>
      </c>
      <c r="J10" s="29"/>
      <c r="K10" s="8">
        <f>$F10*I10</f>
        <v>15532.942000000001</v>
      </c>
      <c r="L10" s="29">
        <v>0</v>
      </c>
      <c r="M10" s="29"/>
      <c r="N10" s="8">
        <f>$F10*L10</f>
        <v>0</v>
      </c>
      <c r="O10" s="29">
        <v>95</v>
      </c>
      <c r="P10" s="29"/>
      <c r="Q10" s="11">
        <f>$F10*O10</f>
        <v>14088.500000000002</v>
      </c>
      <c r="R10" s="29">
        <v>180</v>
      </c>
      <c r="S10" s="29"/>
      <c r="T10" s="8">
        <f>$F10*R10</f>
        <v>26694.000000000004</v>
      </c>
    </row>
    <row r="11" spans="1:20" x14ac:dyDescent="0.3">
      <c r="A11" s="43"/>
      <c r="B11" s="44"/>
      <c r="C11" s="45" t="s">
        <v>20</v>
      </c>
      <c r="D11" s="45"/>
      <c r="E11" s="46"/>
      <c r="F11" s="47"/>
      <c r="G11" s="47"/>
      <c r="H11" s="42"/>
      <c r="I11" s="29"/>
      <c r="J11" s="29"/>
      <c r="K11" s="8"/>
      <c r="L11" s="29"/>
      <c r="M11" s="29"/>
      <c r="N11" s="8"/>
      <c r="O11" s="29"/>
      <c r="P11" s="29"/>
      <c r="Q11" s="11"/>
      <c r="R11" s="29"/>
      <c r="S11" s="29"/>
      <c r="T11" s="8"/>
    </row>
    <row r="12" spans="1:20" x14ac:dyDescent="0.3">
      <c r="A12" s="39" t="s">
        <v>11</v>
      </c>
      <c r="B12" s="40"/>
      <c r="C12" s="40"/>
      <c r="D12" s="40"/>
      <c r="E12" s="40"/>
      <c r="F12" s="40"/>
      <c r="G12" s="40"/>
      <c r="H12" s="41"/>
      <c r="I12" s="30" t="s">
        <v>16</v>
      </c>
      <c r="J12" s="31"/>
      <c r="K12" s="1">
        <f>SUM(K10)</f>
        <v>15532.942000000001</v>
      </c>
      <c r="L12" s="30" t="s">
        <v>16</v>
      </c>
      <c r="M12" s="31"/>
      <c r="N12" s="1">
        <f>SUM(N10)</f>
        <v>0</v>
      </c>
      <c r="O12" s="30" t="s">
        <v>16</v>
      </c>
      <c r="P12" s="31"/>
      <c r="Q12" s="7">
        <f>SUM(Q10)</f>
        <v>14088.500000000002</v>
      </c>
      <c r="R12" s="30" t="s">
        <v>16</v>
      </c>
      <c r="S12" s="31"/>
      <c r="T12" s="1">
        <f>SUM(T10)</f>
        <v>26694.000000000004</v>
      </c>
    </row>
    <row r="13" spans="1:20" ht="16.5" customHeight="1" x14ac:dyDescent="0.3">
      <c r="A13" s="48" t="s">
        <v>12</v>
      </c>
      <c r="B13" s="49"/>
      <c r="C13" s="37" t="s">
        <v>21</v>
      </c>
      <c r="D13" s="38"/>
      <c r="E13" s="2" t="s">
        <v>23</v>
      </c>
      <c r="F13" s="52">
        <v>125976</v>
      </c>
      <c r="G13" s="38"/>
      <c r="H13" s="2" t="s">
        <v>25</v>
      </c>
      <c r="I13" s="32">
        <v>0.01</v>
      </c>
      <c r="J13" s="33"/>
      <c r="K13" s="86">
        <f>$F13*I13</f>
        <v>1259.76</v>
      </c>
      <c r="L13" s="32">
        <v>0</v>
      </c>
      <c r="M13" s="33"/>
      <c r="N13" s="3">
        <f>$F13*L13</f>
        <v>0</v>
      </c>
      <c r="O13" s="32">
        <v>0</v>
      </c>
      <c r="P13" s="33"/>
      <c r="Q13" s="3">
        <f>$F13*O13</f>
        <v>0</v>
      </c>
      <c r="R13" s="32">
        <v>0</v>
      </c>
      <c r="S13" s="33"/>
      <c r="T13" s="3">
        <f>$F13*R13</f>
        <v>0</v>
      </c>
    </row>
    <row r="14" spans="1:20" ht="18.7" customHeight="1" x14ac:dyDescent="0.3">
      <c r="A14" s="50"/>
      <c r="B14" s="51"/>
      <c r="C14" s="37" t="s">
        <v>22</v>
      </c>
      <c r="D14" s="38"/>
      <c r="E14" s="2" t="s">
        <v>24</v>
      </c>
      <c r="F14" s="37">
        <v>6.8</v>
      </c>
      <c r="G14" s="38"/>
      <c r="H14" s="2" t="s">
        <v>9</v>
      </c>
      <c r="I14" s="32">
        <v>162.37</v>
      </c>
      <c r="J14" s="33"/>
      <c r="K14" s="86">
        <f>$F14*I14</f>
        <v>1104.116</v>
      </c>
      <c r="L14" s="32">
        <v>0</v>
      </c>
      <c r="M14" s="33"/>
      <c r="N14" s="3">
        <f>$F14*L14</f>
        <v>0</v>
      </c>
      <c r="O14" s="32">
        <v>0</v>
      </c>
      <c r="P14" s="33"/>
      <c r="Q14" s="3">
        <f>$F14*O14</f>
        <v>0</v>
      </c>
      <c r="R14" s="32">
        <v>0</v>
      </c>
      <c r="S14" s="33"/>
      <c r="T14" s="3">
        <f>$F14*R14</f>
        <v>0</v>
      </c>
    </row>
    <row r="15" spans="1:20" ht="16.5" customHeight="1" x14ac:dyDescent="0.3">
      <c r="A15" s="39" t="s">
        <v>11</v>
      </c>
      <c r="B15" s="40"/>
      <c r="C15" s="40"/>
      <c r="D15" s="40"/>
      <c r="E15" s="40"/>
      <c r="F15" s="40"/>
      <c r="G15" s="40"/>
      <c r="H15" s="41"/>
      <c r="I15" s="34" t="s">
        <v>16</v>
      </c>
      <c r="J15" s="35"/>
      <c r="K15" s="87">
        <f>SUM(K13:K14)</f>
        <v>2363.8760000000002</v>
      </c>
      <c r="L15" s="34" t="s">
        <v>16</v>
      </c>
      <c r="M15" s="35"/>
      <c r="N15" s="4">
        <f>SUM(N13:N14)</f>
        <v>0</v>
      </c>
      <c r="O15" s="34" t="s">
        <v>16</v>
      </c>
      <c r="P15" s="35"/>
      <c r="Q15" s="4">
        <f>SUM(Q13:Q14)</f>
        <v>0</v>
      </c>
      <c r="R15" s="34" t="s">
        <v>16</v>
      </c>
      <c r="S15" s="35"/>
      <c r="T15" s="4">
        <f>SUM(T13:T14)</f>
        <v>0</v>
      </c>
    </row>
    <row r="16" spans="1:20" x14ac:dyDescent="0.3">
      <c r="A16" s="43" t="s">
        <v>13</v>
      </c>
      <c r="B16" s="44"/>
      <c r="C16" s="45" t="s">
        <v>14</v>
      </c>
      <c r="D16" s="45"/>
      <c r="E16" s="46" t="s">
        <v>8</v>
      </c>
      <c r="F16" s="47">
        <v>89.5</v>
      </c>
      <c r="G16" s="47"/>
      <c r="H16" s="42" t="s">
        <v>9</v>
      </c>
      <c r="I16" s="10">
        <v>96.73</v>
      </c>
      <c r="J16" s="10"/>
      <c r="K16" s="8">
        <f>$F16*I16</f>
        <v>8657.3350000000009</v>
      </c>
      <c r="L16" s="10">
        <v>0</v>
      </c>
      <c r="M16" s="10"/>
      <c r="N16" s="8">
        <f>$F16*L16</f>
        <v>0</v>
      </c>
      <c r="O16" s="10">
        <v>90</v>
      </c>
      <c r="P16" s="10"/>
      <c r="Q16" s="11">
        <f>$F16*O16</f>
        <v>8055</v>
      </c>
      <c r="R16" s="10">
        <v>165</v>
      </c>
      <c r="S16" s="10"/>
      <c r="T16" s="8">
        <f>$F16*R16</f>
        <v>14767.5</v>
      </c>
    </row>
    <row r="17" spans="1:20" x14ac:dyDescent="0.3">
      <c r="A17" s="43"/>
      <c r="B17" s="44"/>
      <c r="C17" s="45" t="s">
        <v>15</v>
      </c>
      <c r="D17" s="45"/>
      <c r="E17" s="46"/>
      <c r="F17" s="47"/>
      <c r="G17" s="47"/>
      <c r="H17" s="42"/>
      <c r="I17" s="10"/>
      <c r="J17" s="10"/>
      <c r="K17" s="8"/>
      <c r="L17" s="10"/>
      <c r="M17" s="10"/>
      <c r="N17" s="8"/>
      <c r="O17" s="10"/>
      <c r="P17" s="10"/>
      <c r="Q17" s="11"/>
      <c r="R17" s="10"/>
      <c r="S17" s="10"/>
      <c r="T17" s="8"/>
    </row>
    <row r="18" spans="1:20" x14ac:dyDescent="0.3">
      <c r="A18" s="53" t="s">
        <v>11</v>
      </c>
      <c r="B18" s="54"/>
      <c r="C18" s="54"/>
      <c r="D18" s="54"/>
      <c r="E18" s="54"/>
      <c r="F18" s="54"/>
      <c r="G18" s="54"/>
      <c r="H18" s="54"/>
      <c r="I18" s="9" t="s">
        <v>16</v>
      </c>
      <c r="J18" s="9"/>
      <c r="K18" s="1">
        <f>SUM(K16)</f>
        <v>8657.3350000000009</v>
      </c>
      <c r="L18" s="9" t="s">
        <v>16</v>
      </c>
      <c r="M18" s="9"/>
      <c r="N18" s="1">
        <f>SUM(N16)</f>
        <v>0</v>
      </c>
      <c r="O18" s="9" t="s">
        <v>16</v>
      </c>
      <c r="P18" s="9"/>
      <c r="Q18" s="7">
        <f>SUM(Q16)</f>
        <v>8055</v>
      </c>
      <c r="R18" s="9" t="s">
        <v>16</v>
      </c>
      <c r="S18" s="9"/>
      <c r="T18" s="1">
        <f>SUM(T16)</f>
        <v>14767.5</v>
      </c>
    </row>
    <row r="19" spans="1:20" x14ac:dyDescent="0.3">
      <c r="A19" s="43" t="s">
        <v>26</v>
      </c>
      <c r="B19" s="44"/>
      <c r="C19" s="45" t="s">
        <v>27</v>
      </c>
      <c r="D19" s="45"/>
      <c r="E19" s="46" t="s">
        <v>8</v>
      </c>
      <c r="F19" s="42">
        <v>129.6</v>
      </c>
      <c r="G19" s="42"/>
      <c r="H19" s="42" t="s">
        <v>9</v>
      </c>
      <c r="I19" s="10">
        <v>111.85</v>
      </c>
      <c r="J19" s="10"/>
      <c r="K19" s="11">
        <f>$F19*I19</f>
        <v>14495.759999999998</v>
      </c>
      <c r="L19" s="10">
        <v>149</v>
      </c>
      <c r="M19" s="10"/>
      <c r="N19" s="8">
        <f>$F19*L19</f>
        <v>19310.399999999998</v>
      </c>
      <c r="O19" s="10">
        <v>0</v>
      </c>
      <c r="P19" s="10"/>
      <c r="Q19" s="8">
        <f>$F19*O19</f>
        <v>0</v>
      </c>
      <c r="R19" s="10">
        <v>125</v>
      </c>
      <c r="S19" s="10"/>
      <c r="T19" s="84">
        <f>SUM(F19*R19)</f>
        <v>16200</v>
      </c>
    </row>
    <row r="20" spans="1:20" x14ac:dyDescent="0.3">
      <c r="A20" s="43"/>
      <c r="B20" s="44"/>
      <c r="C20" s="45" t="s">
        <v>28</v>
      </c>
      <c r="D20" s="45"/>
      <c r="E20" s="46"/>
      <c r="F20" s="42"/>
      <c r="G20" s="42"/>
      <c r="H20" s="42"/>
      <c r="I20" s="10"/>
      <c r="J20" s="10"/>
      <c r="K20" s="11"/>
      <c r="L20" s="10"/>
      <c r="M20" s="10"/>
      <c r="N20" s="8"/>
      <c r="O20" s="10"/>
      <c r="P20" s="10"/>
      <c r="Q20" s="8"/>
      <c r="R20" s="10"/>
      <c r="S20" s="10"/>
      <c r="T20" s="84"/>
    </row>
    <row r="21" spans="1:20" x14ac:dyDescent="0.3">
      <c r="A21" s="53" t="s">
        <v>11</v>
      </c>
      <c r="B21" s="54"/>
      <c r="C21" s="54"/>
      <c r="D21" s="54"/>
      <c r="E21" s="54"/>
      <c r="F21" s="54"/>
      <c r="G21" s="54"/>
      <c r="H21" s="54"/>
      <c r="I21" s="9" t="s">
        <v>16</v>
      </c>
      <c r="J21" s="9"/>
      <c r="K21" s="6">
        <f>SUM(K19)</f>
        <v>14495.759999999998</v>
      </c>
      <c r="L21" s="9" t="s">
        <v>16</v>
      </c>
      <c r="M21" s="9"/>
      <c r="N21" s="5">
        <f>SUM(N19)</f>
        <v>19310.399999999998</v>
      </c>
      <c r="O21" s="9" t="s">
        <v>16</v>
      </c>
      <c r="P21" s="9"/>
      <c r="Q21" s="5">
        <f>SUM(Q19)</f>
        <v>0</v>
      </c>
      <c r="R21" s="9" t="s">
        <v>16</v>
      </c>
      <c r="S21" s="9"/>
      <c r="T21" s="88">
        <f>SUM(T19)</f>
        <v>16200</v>
      </c>
    </row>
  </sheetData>
  <sheetProtection algorithmName="SHA-512" hashValue="sFkPIvT6JrWjD+Yl+l101RQ6lJxz+rY3Vam16gFdoif7KOpc2aJWESahS7R2syAHdfUSkYfORQ0eBqweAGGZHA==" saltValue="fxSKURW8V58TpyriJNv0NA==" spinCount="100000" sheet="1" objects="1" scenarios="1" selectLockedCells="1" selectUnlockedCells="1"/>
  <mergeCells count="115">
    <mergeCell ref="I21:J21"/>
    <mergeCell ref="I16:J17"/>
    <mergeCell ref="K16:K17"/>
    <mergeCell ref="I18:J18"/>
    <mergeCell ref="I19:J20"/>
    <mergeCell ref="K19:K20"/>
    <mergeCell ref="K5:K6"/>
    <mergeCell ref="I7:J8"/>
    <mergeCell ref="K7:K8"/>
    <mergeCell ref="I9:J9"/>
    <mergeCell ref="I10:J11"/>
    <mergeCell ref="K10:K11"/>
    <mergeCell ref="A1:H1"/>
    <mergeCell ref="A2:H2"/>
    <mergeCell ref="A3:H3"/>
    <mergeCell ref="A4:H4"/>
    <mergeCell ref="L1:N4"/>
    <mergeCell ref="I1:K4"/>
    <mergeCell ref="L5:M6"/>
    <mergeCell ref="N5:N6"/>
    <mergeCell ref="A7:B8"/>
    <mergeCell ref="C7:D7"/>
    <mergeCell ref="E7:E8"/>
    <mergeCell ref="F7:G8"/>
    <mergeCell ref="H7:H8"/>
    <mergeCell ref="L7:M8"/>
    <mergeCell ref="N7:N8"/>
    <mergeCell ref="C8:D8"/>
    <mergeCell ref="A5:B6"/>
    <mergeCell ref="C5:D6"/>
    <mergeCell ref="E5:E6"/>
    <mergeCell ref="F5:G6"/>
    <mergeCell ref="H5:H6"/>
    <mergeCell ref="I5:J6"/>
    <mergeCell ref="A21:H21"/>
    <mergeCell ref="L21:M21"/>
    <mergeCell ref="A9:H9"/>
    <mergeCell ref="A10:B11"/>
    <mergeCell ref="C10:D10"/>
    <mergeCell ref="C11:D11"/>
    <mergeCell ref="E10:E11"/>
    <mergeCell ref="F10:G11"/>
    <mergeCell ref="H10:H11"/>
    <mergeCell ref="L10:M11"/>
    <mergeCell ref="L9:M9"/>
    <mergeCell ref="L12:M12"/>
    <mergeCell ref="L18:M18"/>
    <mergeCell ref="A18:H18"/>
    <mergeCell ref="A19:B20"/>
    <mergeCell ref="I12:J12"/>
    <mergeCell ref="L19:M20"/>
    <mergeCell ref="N19:N20"/>
    <mergeCell ref="C20:D20"/>
    <mergeCell ref="E19:E20"/>
    <mergeCell ref="F19:G20"/>
    <mergeCell ref="H19:H20"/>
    <mergeCell ref="C19:D19"/>
    <mergeCell ref="N10:N11"/>
    <mergeCell ref="H16:H17"/>
    <mergeCell ref="L16:M17"/>
    <mergeCell ref="N16:N17"/>
    <mergeCell ref="A12:H12"/>
    <mergeCell ref="A16:B17"/>
    <mergeCell ref="C16:D16"/>
    <mergeCell ref="C17:D17"/>
    <mergeCell ref="E16:E17"/>
    <mergeCell ref="F16:G17"/>
    <mergeCell ref="A13:B14"/>
    <mergeCell ref="C13:D13"/>
    <mergeCell ref="C14:D14"/>
    <mergeCell ref="F13:G13"/>
    <mergeCell ref="I13:J13"/>
    <mergeCell ref="I14:J14"/>
    <mergeCell ref="F14:G14"/>
    <mergeCell ref="L13:M13"/>
    <mergeCell ref="L14:M14"/>
    <mergeCell ref="A15:H15"/>
    <mergeCell ref="L15:M15"/>
    <mergeCell ref="I15:J15"/>
    <mergeCell ref="O1:Q4"/>
    <mergeCell ref="O5:P6"/>
    <mergeCell ref="Q5:Q6"/>
    <mergeCell ref="O7:P8"/>
    <mergeCell ref="Q7:Q8"/>
    <mergeCell ref="O9:P9"/>
    <mergeCell ref="O10:P11"/>
    <mergeCell ref="Q10:Q11"/>
    <mergeCell ref="O12:P12"/>
    <mergeCell ref="O13:P13"/>
    <mergeCell ref="O14:P14"/>
    <mergeCell ref="O15:P15"/>
    <mergeCell ref="O16:P17"/>
    <mergeCell ref="Q16:Q17"/>
    <mergeCell ref="O18:P18"/>
    <mergeCell ref="O19:P20"/>
    <mergeCell ref="Q19:Q20"/>
    <mergeCell ref="O21:P21"/>
    <mergeCell ref="R1:T4"/>
    <mergeCell ref="R5:S6"/>
    <mergeCell ref="T5:T6"/>
    <mergeCell ref="R7:S8"/>
    <mergeCell ref="T7:T8"/>
    <mergeCell ref="R9:S9"/>
    <mergeCell ref="R10:S11"/>
    <mergeCell ref="T10:T11"/>
    <mergeCell ref="R12:S12"/>
    <mergeCell ref="R13:S13"/>
    <mergeCell ref="R14:S14"/>
    <mergeCell ref="R15:S15"/>
    <mergeCell ref="R16:S17"/>
    <mergeCell ref="T16:T17"/>
    <mergeCell ref="R18:S18"/>
    <mergeCell ref="R19:S20"/>
    <mergeCell ref="T19:T20"/>
    <mergeCell ref="R21:S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Nelson</dc:creator>
  <cp:lastModifiedBy>Sherry Leason</cp:lastModifiedBy>
  <dcterms:created xsi:type="dcterms:W3CDTF">2022-11-28T20:03:29Z</dcterms:created>
  <dcterms:modified xsi:type="dcterms:W3CDTF">2024-04-04T21:19:20Z</dcterms:modified>
</cp:coreProperties>
</file>