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5-213 - Herbicide Application\Tab 5 - Bids Received\"/>
    </mc:Choice>
  </mc:AlternateContent>
  <xr:revisionPtr revIDLastSave="0" documentId="13_ncr:1_{5598A779-D300-4174-B982-D19151951D4F}" xr6:coauthVersionLast="47" xr6:coauthVersionMax="47" xr10:uidLastSave="{00000000-0000-0000-0000-000000000000}"/>
  <bookViews>
    <workbookView xWindow="16354" yWindow="-214" windowWidth="16663" windowHeight="8863" xr2:uid="{5D3DA3D3-9066-4990-8F73-E8D76E4F218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1" l="1"/>
  <c r="N44" i="1" s="1"/>
  <c r="N40" i="1"/>
  <c r="N39" i="1"/>
  <c r="N37" i="1"/>
  <c r="N36" i="1"/>
  <c r="N34" i="1"/>
  <c r="N33" i="1"/>
  <c r="N30" i="1"/>
  <c r="N32" i="1" s="1"/>
  <c r="N27" i="1"/>
  <c r="N29" i="1" s="1"/>
  <c r="N23" i="1"/>
  <c r="N26" i="1" s="1"/>
  <c r="N20" i="1"/>
  <c r="N22" i="1" s="1"/>
  <c r="N17" i="1"/>
  <c r="N19" i="1" s="1"/>
  <c r="N14" i="1"/>
  <c r="N16" i="1" s="1"/>
  <c r="N11" i="1"/>
  <c r="N13" i="1" s="1"/>
  <c r="N8" i="1"/>
  <c r="N10" i="1" s="1"/>
  <c r="K42" i="1"/>
  <c r="K44" i="1" s="1"/>
  <c r="K40" i="1"/>
  <c r="K39" i="1"/>
  <c r="K37" i="1"/>
  <c r="K36" i="1"/>
  <c r="K34" i="1"/>
  <c r="K33" i="1"/>
  <c r="K30" i="1"/>
  <c r="K27" i="1"/>
  <c r="K23" i="1"/>
  <c r="K20" i="1"/>
  <c r="K17" i="1"/>
  <c r="K14" i="1"/>
  <c r="K11" i="1"/>
  <c r="K8" i="1"/>
  <c r="N41" i="1" l="1"/>
  <c r="N35" i="1"/>
  <c r="N38" i="1"/>
  <c r="K41" i="1"/>
  <c r="K38" i="1"/>
  <c r="K32" i="1"/>
  <c r="K29" i="1" l="1"/>
  <c r="K22" i="1"/>
  <c r="K35" i="1" l="1"/>
  <c r="K26" i="1"/>
  <c r="K19" i="1"/>
  <c r="K16" i="1" l="1"/>
  <c r="K10" i="1"/>
  <c r="K13" i="1" l="1"/>
</calcChain>
</file>

<file path=xl/sharedStrings.xml><?xml version="1.0" encoding="utf-8"?>
<sst xmlns="http://schemas.openxmlformats.org/spreadsheetml/2006/main" count="95" uniqueCount="40">
  <si>
    <t>HERBICIDE APPLICATION</t>
  </si>
  <si>
    <t>SUPERVISORY AREA</t>
  </si>
  <si>
    <t>PROJECT NAME AND NUMBER</t>
  </si>
  <si>
    <t>ITEM TYPE</t>
  </si>
  <si>
    <t>QUANTITY OF ITEMS</t>
  </si>
  <si>
    <t>UNIT OF MEASURE</t>
  </si>
  <si>
    <t>PRICE / UNIT OF MEASURE</t>
  </si>
  <si>
    <t>AMOUNT EXTENDED</t>
  </si>
  <si>
    <t>Priest Lake</t>
  </si>
  <si>
    <t>Broadcast</t>
  </si>
  <si>
    <t>Acres</t>
  </si>
  <si>
    <t>TOTAL:</t>
  </si>
  <si>
    <t>Pend Oreille Lake</t>
  </si>
  <si>
    <t xml:space="preserve">Directed </t>
  </si>
  <si>
    <t>Payette Lakes</t>
  </si>
  <si>
    <t>Clearwater</t>
  </si>
  <si>
    <t>Directed</t>
  </si>
  <si>
    <t>Hack &amp; Squirt</t>
  </si>
  <si>
    <t>PL Ground Herb 25</t>
  </si>
  <si>
    <t>POL 2025 Site Prep Spray</t>
  </si>
  <si>
    <t>POL 2025 Release Spray</t>
  </si>
  <si>
    <t>POL 2025 Hack and Squirt</t>
  </si>
  <si>
    <t>Mica</t>
  </si>
  <si>
    <t>Mica Fall Site Prep Spray 2025</t>
  </si>
  <si>
    <t>*Contractor is required to supply herbicide and adjuvants</t>
  </si>
  <si>
    <t>Mica Spring Release Spray 2025</t>
  </si>
  <si>
    <t>St. Joe</t>
  </si>
  <si>
    <t>2025 Joe Dirt Site Prep</t>
  </si>
  <si>
    <t>CLW Herbicide Site Prep 2025</t>
  </si>
  <si>
    <t>Ponderosa</t>
  </si>
  <si>
    <t>2025 PON Spray</t>
  </si>
  <si>
    <t>Maggie Creek</t>
  </si>
  <si>
    <t>Maggie Creek Site Prep and Release</t>
  </si>
  <si>
    <t>PAY 25 Herbicide</t>
  </si>
  <si>
    <t>Southwest</t>
  </si>
  <si>
    <t>High Valley Summit Herbicide</t>
  </si>
  <si>
    <t>IDL ITB NO. 25-213</t>
  </si>
  <si>
    <t>BID EVALUATION</t>
  </si>
  <si>
    <t>ALPHA SERVICES, LLC</t>
  </si>
  <si>
    <t>SILHOUETTE Farm &amp; Forestry,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</si>
</sst>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4" fillId="0" borderId="10" xfId="0" applyFont="1" applyBorder="1" applyAlignment="1">
      <alignment horizontal="center" vertical="center"/>
    </xf>
    <xf numFmtId="44" fontId="4" fillId="0" borderId="24" xfId="0" applyNumberFormat="1" applyFont="1" applyBorder="1" applyAlignment="1">
      <alignment horizontal="center" vertical="center"/>
    </xf>
    <xf numFmtId="44" fontId="6" fillId="0" borderId="24" xfId="0" applyNumberFormat="1" applyFont="1" applyBorder="1"/>
    <xf numFmtId="44" fontId="6" fillId="0" borderId="24" xfId="0" applyNumberFormat="1" applyFont="1" applyBorder="1" applyAlignment="1">
      <alignment horizontal="center"/>
    </xf>
    <xf numFmtId="44" fontId="6" fillId="0" borderId="10" xfId="0" applyNumberFormat="1" applyFont="1" applyBorder="1"/>
    <xf numFmtId="44" fontId="2" fillId="0" borderId="10" xfId="0" applyNumberFormat="1" applyFont="1" applyBorder="1"/>
    <xf numFmtId="0" fontId="7" fillId="0" borderId="0" xfId="0" applyFont="1"/>
    <xf numFmtId="44" fontId="6" fillId="0" borderId="11" xfId="0" applyNumberFormat="1" applyFont="1" applyBorder="1" applyAlignment="1">
      <alignment horizontal="right" vertical="center"/>
    </xf>
    <xf numFmtId="44" fontId="6" fillId="0" borderId="13" xfId="0" applyNumberFormat="1" applyFont="1" applyBorder="1" applyAlignment="1">
      <alignment horizontal="right" vertical="center"/>
    </xf>
    <xf numFmtId="44" fontId="4" fillId="0" borderId="11" xfId="0" applyNumberFormat="1" applyFont="1" applyBorder="1" applyAlignment="1" applyProtection="1">
      <alignment horizontal="center" vertical="center"/>
      <protection locked="0"/>
    </xf>
    <xf numFmtId="44" fontId="4" fillId="0" borderId="13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right"/>
    </xf>
    <xf numFmtId="44" fontId="9" fillId="0" borderId="10" xfId="0" applyNumberFormat="1" applyFont="1" applyBorder="1" applyAlignment="1" applyProtection="1">
      <alignment horizontal="center" vertical="center"/>
      <protection locked="0"/>
    </xf>
    <xf numFmtId="44" fontId="2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right"/>
    </xf>
    <xf numFmtId="44" fontId="3" fillId="0" borderId="10" xfId="0" applyNumberFormat="1" applyFont="1" applyBorder="1" applyAlignment="1" applyProtection="1">
      <alignment horizontal="center"/>
      <protection locked="0"/>
    </xf>
    <xf numFmtId="44" fontId="3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44" fontId="4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44" fontId="4" fillId="0" borderId="16" xfId="0" applyNumberFormat="1" applyFont="1" applyBorder="1" applyAlignment="1" applyProtection="1">
      <alignment horizontal="center" vertical="center"/>
      <protection locked="0"/>
    </xf>
    <xf numFmtId="44" fontId="4" fillId="0" borderId="17" xfId="0" applyNumberFormat="1" applyFont="1" applyBorder="1" applyAlignment="1" applyProtection="1">
      <alignment horizontal="center" vertical="center"/>
      <protection locked="0"/>
    </xf>
    <xf numFmtId="44" fontId="4" fillId="0" borderId="18" xfId="0" applyNumberFormat="1" applyFont="1" applyBorder="1" applyAlignment="1" applyProtection="1">
      <alignment horizontal="center" vertical="center"/>
      <protection locked="0"/>
    </xf>
    <xf numFmtId="44" fontId="4" fillId="0" borderId="19" xfId="0" applyNumberFormat="1" applyFont="1" applyBorder="1" applyAlignment="1" applyProtection="1">
      <alignment horizontal="center" vertical="center"/>
      <protection locked="0"/>
    </xf>
    <xf numFmtId="44" fontId="4" fillId="0" borderId="27" xfId="0" applyNumberFormat="1" applyFont="1" applyBorder="1" applyAlignment="1">
      <alignment horizontal="center" vertical="center"/>
    </xf>
    <xf numFmtId="44" fontId="4" fillId="0" borderId="22" xfId="0" applyNumberFormat="1" applyFont="1" applyBorder="1" applyAlignment="1">
      <alignment horizontal="center" vertical="center"/>
    </xf>
    <xf numFmtId="44" fontId="4" fillId="0" borderId="31" xfId="0" applyNumberFormat="1" applyFont="1" applyBorder="1" applyAlignment="1" applyProtection="1">
      <alignment horizontal="center" vertical="center"/>
      <protection locked="0"/>
    </xf>
    <xf numFmtId="44" fontId="4" fillId="0" borderId="29" xfId="0" applyNumberFormat="1" applyFont="1" applyBorder="1" applyAlignment="1" applyProtection="1">
      <alignment horizontal="center" vertical="center"/>
      <protection locked="0"/>
    </xf>
    <xf numFmtId="44" fontId="4" fillId="0" borderId="32" xfId="0" applyNumberFormat="1" applyFont="1" applyBorder="1" applyAlignment="1">
      <alignment horizontal="center" vertical="center"/>
    </xf>
    <xf numFmtId="44" fontId="4" fillId="0" borderId="1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44" fontId="4" fillId="0" borderId="14" xfId="0" applyNumberFormat="1" applyFont="1" applyBorder="1" applyAlignment="1" applyProtection="1">
      <alignment horizontal="center" vertical="center"/>
      <protection locked="0"/>
    </xf>
    <xf numFmtId="44" fontId="4" fillId="0" borderId="2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28" xfId="0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4" fontId="0" fillId="0" borderId="0" xfId="0" applyNumberForma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4" fontId="6" fillId="3" borderId="24" xfId="0" applyNumberFormat="1" applyFont="1" applyFill="1" applyBorder="1"/>
    <xf numFmtId="44" fontId="6" fillId="3" borderId="24" xfId="0" applyNumberFormat="1" applyFont="1" applyFill="1" applyBorder="1" applyAlignment="1">
      <alignment horizontal="center"/>
    </xf>
    <xf numFmtId="44" fontId="6" fillId="3" borderId="10" xfId="0" applyNumberFormat="1" applyFont="1" applyFill="1" applyBorder="1"/>
    <xf numFmtId="44" fontId="2" fillId="3" borderId="10" xfId="0" applyNumberFormat="1" applyFont="1" applyFill="1" applyBorder="1"/>
    <xf numFmtId="44" fontId="6" fillId="3" borderId="2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513401C-E048-4E5D-94EB-96EAC28CC3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8CF35-EB63-4C9B-BAE1-EC2AB32D5B0B}">
  <dimension ref="A1:V67"/>
  <sheetViews>
    <sheetView tabSelected="1" workbookViewId="0">
      <pane xSplit="2" ySplit="7" topLeftCell="C40" activePane="bottomRight" state="frozen"/>
      <selection pane="topRight" activeCell="C1" sqref="C1"/>
      <selection pane="bottomLeft" activeCell="A8" sqref="A8"/>
      <selection pane="bottomRight" activeCell="I36" sqref="I36:J36"/>
    </sheetView>
  </sheetViews>
  <sheetFormatPr defaultRowHeight="14.5" x14ac:dyDescent="0.35"/>
  <cols>
    <col min="4" max="4" width="9.90625" customWidth="1"/>
    <col min="5" max="5" width="19.08984375" customWidth="1"/>
    <col min="7" max="7" width="5.26953125" customWidth="1"/>
    <col min="8" max="8" width="10.54296875" customWidth="1"/>
    <col min="10" max="10" width="6.26953125" customWidth="1"/>
    <col min="11" max="11" width="15.54296875" customWidth="1"/>
    <col min="13" max="13" width="6.26953125" customWidth="1"/>
    <col min="14" max="14" width="15.54296875" customWidth="1"/>
  </cols>
  <sheetData>
    <row r="1" spans="1:14" ht="15" thickBot="1" x14ac:dyDescent="0.4"/>
    <row r="2" spans="1:14" x14ac:dyDescent="0.35">
      <c r="A2" s="32"/>
      <c r="B2" s="33"/>
      <c r="C2" s="33"/>
      <c r="D2" s="33"/>
      <c r="E2" s="33"/>
      <c r="F2" s="33"/>
      <c r="G2" s="33"/>
      <c r="H2" s="34"/>
      <c r="I2" s="97" t="s">
        <v>38</v>
      </c>
      <c r="J2" s="98"/>
      <c r="K2" s="99"/>
      <c r="L2" s="97" t="s">
        <v>39</v>
      </c>
      <c r="M2" s="98"/>
      <c r="N2" s="99"/>
    </row>
    <row r="3" spans="1:14" x14ac:dyDescent="0.35">
      <c r="A3" s="35" t="s">
        <v>37</v>
      </c>
      <c r="B3" s="36"/>
      <c r="C3" s="36"/>
      <c r="D3" s="36"/>
      <c r="E3" s="36"/>
      <c r="F3" s="36"/>
      <c r="G3" s="36"/>
      <c r="H3" s="37"/>
      <c r="I3" s="100"/>
      <c r="J3" s="101"/>
      <c r="K3" s="102"/>
      <c r="L3" s="100"/>
      <c r="M3" s="101"/>
      <c r="N3" s="102"/>
    </row>
    <row r="4" spans="1:14" x14ac:dyDescent="0.35">
      <c r="A4" s="38" t="s">
        <v>36</v>
      </c>
      <c r="B4" s="39"/>
      <c r="C4" s="39"/>
      <c r="D4" s="39"/>
      <c r="E4" s="39"/>
      <c r="F4" s="39"/>
      <c r="G4" s="39"/>
      <c r="H4" s="40"/>
      <c r="I4" s="100"/>
      <c r="J4" s="101"/>
      <c r="K4" s="102"/>
      <c r="L4" s="100"/>
      <c r="M4" s="101"/>
      <c r="N4" s="102"/>
    </row>
    <row r="5" spans="1:14" ht="15" thickBot="1" x14ac:dyDescent="0.4">
      <c r="A5" s="41" t="s">
        <v>0</v>
      </c>
      <c r="B5" s="42"/>
      <c r="C5" s="42"/>
      <c r="D5" s="42"/>
      <c r="E5" s="42"/>
      <c r="F5" s="42"/>
      <c r="G5" s="42"/>
      <c r="H5" s="43"/>
      <c r="I5" s="103"/>
      <c r="J5" s="104"/>
      <c r="K5" s="105"/>
      <c r="L5" s="103"/>
      <c r="M5" s="104"/>
      <c r="N5" s="105"/>
    </row>
    <row r="6" spans="1:14" ht="14.5" customHeight="1" x14ac:dyDescent="0.35">
      <c r="A6" s="44" t="s">
        <v>1</v>
      </c>
      <c r="B6" s="45"/>
      <c r="C6" s="78" t="s">
        <v>2</v>
      </c>
      <c r="D6" s="78"/>
      <c r="E6" s="80" t="s">
        <v>3</v>
      </c>
      <c r="F6" s="44" t="s">
        <v>4</v>
      </c>
      <c r="G6" s="45"/>
      <c r="H6" s="48" t="s">
        <v>5</v>
      </c>
      <c r="I6" s="44" t="s">
        <v>6</v>
      </c>
      <c r="J6" s="45"/>
      <c r="K6" s="48" t="s">
        <v>7</v>
      </c>
      <c r="L6" s="44" t="s">
        <v>6</v>
      </c>
      <c r="M6" s="45"/>
      <c r="N6" s="48" t="s">
        <v>7</v>
      </c>
    </row>
    <row r="7" spans="1:14" ht="15" thickBot="1" x14ac:dyDescent="0.4">
      <c r="A7" s="46"/>
      <c r="B7" s="47"/>
      <c r="C7" s="79"/>
      <c r="D7" s="79"/>
      <c r="E7" s="81"/>
      <c r="F7" s="46"/>
      <c r="G7" s="47"/>
      <c r="H7" s="49"/>
      <c r="I7" s="46"/>
      <c r="J7" s="47"/>
      <c r="K7" s="49"/>
      <c r="L7" s="46"/>
      <c r="M7" s="47"/>
      <c r="N7" s="49"/>
    </row>
    <row r="8" spans="1:14" x14ac:dyDescent="0.35">
      <c r="A8" s="75" t="s">
        <v>8</v>
      </c>
      <c r="B8" s="53"/>
      <c r="C8" s="76" t="s">
        <v>18</v>
      </c>
      <c r="D8" s="76"/>
      <c r="E8" s="53" t="s">
        <v>9</v>
      </c>
      <c r="F8" s="53">
        <v>212</v>
      </c>
      <c r="G8" s="53"/>
      <c r="H8" s="53" t="s">
        <v>10</v>
      </c>
      <c r="I8" s="50">
        <v>54.43</v>
      </c>
      <c r="J8" s="50"/>
      <c r="K8" s="27">
        <f>$F8*I8</f>
        <v>11539.16</v>
      </c>
      <c r="L8" s="50">
        <v>148</v>
      </c>
      <c r="M8" s="50"/>
      <c r="N8" s="27">
        <f>$F8*L8</f>
        <v>31376</v>
      </c>
    </row>
    <row r="9" spans="1:14" x14ac:dyDescent="0.35">
      <c r="A9" s="67"/>
      <c r="B9" s="58"/>
      <c r="C9" s="77">
        <v>101752</v>
      </c>
      <c r="D9" s="77"/>
      <c r="E9" s="58"/>
      <c r="F9" s="58"/>
      <c r="G9" s="58"/>
      <c r="H9" s="58"/>
      <c r="I9" s="19"/>
      <c r="J9" s="19"/>
      <c r="K9" s="51"/>
      <c r="L9" s="19"/>
      <c r="M9" s="19"/>
      <c r="N9" s="51"/>
    </row>
    <row r="10" spans="1:14" x14ac:dyDescent="0.35">
      <c r="A10" s="68"/>
      <c r="B10" s="69"/>
      <c r="C10" s="69"/>
      <c r="D10" s="69"/>
      <c r="E10" s="69"/>
      <c r="F10" s="69"/>
      <c r="G10" s="69"/>
      <c r="H10" s="69"/>
      <c r="I10" s="12" t="s">
        <v>11</v>
      </c>
      <c r="J10" s="12"/>
      <c r="K10" s="106">
        <f>SUM(K8)</f>
        <v>11539.16</v>
      </c>
      <c r="L10" s="12" t="s">
        <v>11</v>
      </c>
      <c r="M10" s="12"/>
      <c r="N10" s="3">
        <f>SUM(N8)</f>
        <v>31376</v>
      </c>
    </row>
    <row r="11" spans="1:14" ht="27.75" customHeight="1" x14ac:dyDescent="0.35">
      <c r="A11" s="63" t="s">
        <v>12</v>
      </c>
      <c r="B11" s="55"/>
      <c r="C11" s="87" t="s">
        <v>19</v>
      </c>
      <c r="D11" s="88"/>
      <c r="E11" s="52" t="s">
        <v>9</v>
      </c>
      <c r="F11" s="90">
        <v>1381</v>
      </c>
      <c r="G11" s="55"/>
      <c r="H11" s="52" t="s">
        <v>10</v>
      </c>
      <c r="I11" s="22">
        <v>47.44</v>
      </c>
      <c r="J11" s="23"/>
      <c r="K11" s="26">
        <f>$F11*I11</f>
        <v>65514.64</v>
      </c>
      <c r="L11" s="22">
        <v>123</v>
      </c>
      <c r="M11" s="23"/>
      <c r="N11" s="26">
        <f>$F11*L11</f>
        <v>169863</v>
      </c>
    </row>
    <row r="12" spans="1:14" ht="18" customHeight="1" x14ac:dyDescent="0.35">
      <c r="A12" s="89"/>
      <c r="B12" s="57"/>
      <c r="C12" s="87">
        <v>201719</v>
      </c>
      <c r="D12" s="88"/>
      <c r="E12" s="53"/>
      <c r="F12" s="56"/>
      <c r="G12" s="57"/>
      <c r="H12" s="53"/>
      <c r="I12" s="24"/>
      <c r="J12" s="25"/>
      <c r="K12" s="27"/>
      <c r="L12" s="24"/>
      <c r="M12" s="25"/>
      <c r="N12" s="27"/>
    </row>
    <row r="13" spans="1:14" x14ac:dyDescent="0.35">
      <c r="A13" s="68"/>
      <c r="B13" s="69"/>
      <c r="C13" s="69"/>
      <c r="D13" s="69"/>
      <c r="E13" s="69"/>
      <c r="F13" s="69"/>
      <c r="G13" s="69"/>
      <c r="H13" s="69"/>
      <c r="I13" s="12" t="s">
        <v>11</v>
      </c>
      <c r="J13" s="12"/>
      <c r="K13" s="106">
        <f>SUM(K11:K11)</f>
        <v>65514.64</v>
      </c>
      <c r="L13" s="12" t="s">
        <v>11</v>
      </c>
      <c r="M13" s="12"/>
      <c r="N13" s="3">
        <f>SUM(N11:N11)</f>
        <v>169863</v>
      </c>
    </row>
    <row r="14" spans="1:14" ht="28.5" customHeight="1" x14ac:dyDescent="0.35">
      <c r="A14" s="63" t="s">
        <v>12</v>
      </c>
      <c r="B14" s="55"/>
      <c r="C14" s="70" t="s">
        <v>20</v>
      </c>
      <c r="D14" s="70"/>
      <c r="E14" s="52" t="s">
        <v>9</v>
      </c>
      <c r="F14" s="54">
        <v>813</v>
      </c>
      <c r="G14" s="55"/>
      <c r="H14" s="52" t="s">
        <v>10</v>
      </c>
      <c r="I14" s="22">
        <v>49.95</v>
      </c>
      <c r="J14" s="23"/>
      <c r="K14" s="26">
        <f>$F14*I14</f>
        <v>40609.350000000006</v>
      </c>
      <c r="L14" s="22">
        <v>123</v>
      </c>
      <c r="M14" s="23"/>
      <c r="N14" s="26">
        <f>$F14*L14</f>
        <v>99999</v>
      </c>
    </row>
    <row r="15" spans="1:14" ht="16.5" customHeight="1" x14ac:dyDescent="0.35">
      <c r="A15" s="64"/>
      <c r="B15" s="65"/>
      <c r="C15" s="54">
        <v>201775</v>
      </c>
      <c r="D15" s="55"/>
      <c r="E15" s="53"/>
      <c r="F15" s="56"/>
      <c r="G15" s="57"/>
      <c r="H15" s="53"/>
      <c r="I15" s="24"/>
      <c r="J15" s="25"/>
      <c r="K15" s="27"/>
      <c r="L15" s="24"/>
      <c r="M15" s="25"/>
      <c r="N15" s="27"/>
    </row>
    <row r="16" spans="1:14" ht="16.5" customHeight="1" x14ac:dyDescent="0.35">
      <c r="A16" s="68"/>
      <c r="B16" s="69"/>
      <c r="C16" s="69"/>
      <c r="D16" s="69"/>
      <c r="E16" s="69"/>
      <c r="F16" s="69"/>
      <c r="G16" s="69"/>
      <c r="H16" s="69"/>
      <c r="I16" s="12" t="s">
        <v>11</v>
      </c>
      <c r="J16" s="12"/>
      <c r="K16" s="106">
        <f>SUM(K14:K15)</f>
        <v>40609.350000000006</v>
      </c>
      <c r="L16" s="12" t="s">
        <v>11</v>
      </c>
      <c r="M16" s="12"/>
      <c r="N16" s="3">
        <f>SUM(N14:N15)</f>
        <v>99999</v>
      </c>
    </row>
    <row r="17" spans="1:14" ht="26.25" customHeight="1" x14ac:dyDescent="0.35">
      <c r="A17" s="63" t="s">
        <v>12</v>
      </c>
      <c r="B17" s="55"/>
      <c r="C17" s="70" t="s">
        <v>21</v>
      </c>
      <c r="D17" s="70"/>
      <c r="E17" s="52" t="s">
        <v>17</v>
      </c>
      <c r="F17" s="54">
        <v>84</v>
      </c>
      <c r="G17" s="55"/>
      <c r="H17" s="52" t="s">
        <v>10</v>
      </c>
      <c r="I17" s="22">
        <v>118</v>
      </c>
      <c r="J17" s="23"/>
      <c r="K17" s="26">
        <f>$F17*I17</f>
        <v>9912</v>
      </c>
      <c r="L17" s="22">
        <v>148</v>
      </c>
      <c r="M17" s="23"/>
      <c r="N17" s="26">
        <f>$F17*L17</f>
        <v>12432</v>
      </c>
    </row>
    <row r="18" spans="1:14" ht="15.75" customHeight="1" x14ac:dyDescent="0.35">
      <c r="A18" s="89"/>
      <c r="B18" s="57"/>
      <c r="C18" s="56">
        <v>201776</v>
      </c>
      <c r="D18" s="57"/>
      <c r="E18" s="53"/>
      <c r="F18" s="56"/>
      <c r="G18" s="57"/>
      <c r="H18" s="53"/>
      <c r="I18" s="24"/>
      <c r="J18" s="25"/>
      <c r="K18" s="27"/>
      <c r="L18" s="24"/>
      <c r="M18" s="25"/>
      <c r="N18" s="27"/>
    </row>
    <row r="19" spans="1:14" x14ac:dyDescent="0.35">
      <c r="A19" s="68"/>
      <c r="B19" s="69"/>
      <c r="C19" s="69"/>
      <c r="D19" s="69"/>
      <c r="E19" s="69"/>
      <c r="F19" s="69"/>
      <c r="G19" s="69"/>
      <c r="H19" s="69"/>
      <c r="I19" s="20" t="s">
        <v>11</v>
      </c>
      <c r="J19" s="21"/>
      <c r="K19" s="106">
        <f>SUM(K17:K18)</f>
        <v>9912</v>
      </c>
      <c r="L19" s="20" t="s">
        <v>11</v>
      </c>
      <c r="M19" s="21"/>
      <c r="N19" s="3">
        <f>SUM(N17:N18)</f>
        <v>12432</v>
      </c>
    </row>
    <row r="20" spans="1:14" ht="27" customHeight="1" x14ac:dyDescent="0.35">
      <c r="A20" s="63" t="s">
        <v>22</v>
      </c>
      <c r="B20" s="55"/>
      <c r="C20" s="73" t="s">
        <v>23</v>
      </c>
      <c r="D20" s="74"/>
      <c r="E20" s="52" t="s">
        <v>9</v>
      </c>
      <c r="F20" s="54">
        <v>241</v>
      </c>
      <c r="G20" s="55"/>
      <c r="H20" s="52" t="s">
        <v>10</v>
      </c>
      <c r="I20" s="22">
        <v>134.52000000000001</v>
      </c>
      <c r="J20" s="23"/>
      <c r="K20" s="26">
        <f>$F20*I20</f>
        <v>32419.320000000003</v>
      </c>
      <c r="L20" s="22">
        <v>211</v>
      </c>
      <c r="M20" s="23"/>
      <c r="N20" s="26">
        <f>$F20*L20</f>
        <v>50851</v>
      </c>
    </row>
    <row r="21" spans="1:14" ht="20.25" customHeight="1" x14ac:dyDescent="0.35">
      <c r="A21" s="89"/>
      <c r="B21" s="57"/>
      <c r="C21" s="85">
        <v>221770</v>
      </c>
      <c r="D21" s="86"/>
      <c r="E21" s="53"/>
      <c r="F21" s="56"/>
      <c r="G21" s="57"/>
      <c r="H21" s="53"/>
      <c r="I21" s="24"/>
      <c r="J21" s="25"/>
      <c r="K21" s="27"/>
      <c r="L21" s="24"/>
      <c r="M21" s="25"/>
      <c r="N21" s="27"/>
    </row>
    <row r="22" spans="1:14" ht="16.5" customHeight="1" x14ac:dyDescent="0.35">
      <c r="A22" s="82" t="s">
        <v>24</v>
      </c>
      <c r="B22" s="83"/>
      <c r="C22" s="83"/>
      <c r="D22" s="83"/>
      <c r="E22" s="83"/>
      <c r="F22" s="83"/>
      <c r="G22" s="83"/>
      <c r="H22" s="84"/>
      <c r="I22" s="20" t="s">
        <v>11</v>
      </c>
      <c r="J22" s="21"/>
      <c r="K22" s="107">
        <f>SUM(K20)</f>
        <v>32419.320000000003</v>
      </c>
      <c r="L22" s="20" t="s">
        <v>11</v>
      </c>
      <c r="M22" s="21"/>
      <c r="N22" s="4">
        <f>SUM(N20)</f>
        <v>50851</v>
      </c>
    </row>
    <row r="23" spans="1:14" ht="20.25" customHeight="1" x14ac:dyDescent="0.35">
      <c r="A23" s="67" t="s">
        <v>22</v>
      </c>
      <c r="B23" s="58"/>
      <c r="C23" s="70" t="s">
        <v>25</v>
      </c>
      <c r="D23" s="70"/>
      <c r="E23" s="52" t="s">
        <v>9</v>
      </c>
      <c r="F23" s="54">
        <v>503</v>
      </c>
      <c r="G23" s="55"/>
      <c r="H23" s="52" t="s">
        <v>10</v>
      </c>
      <c r="I23" s="22">
        <v>68.5</v>
      </c>
      <c r="J23" s="23"/>
      <c r="K23" s="26">
        <f>$F23*I23</f>
        <v>34455.5</v>
      </c>
      <c r="L23" s="22">
        <v>149</v>
      </c>
      <c r="M23" s="23"/>
      <c r="N23" s="26">
        <f>$F23*L23</f>
        <v>74947</v>
      </c>
    </row>
    <row r="24" spans="1:14" ht="12" customHeight="1" x14ac:dyDescent="0.35">
      <c r="A24" s="67"/>
      <c r="B24" s="58"/>
      <c r="C24" s="70"/>
      <c r="D24" s="70"/>
      <c r="E24" s="91"/>
      <c r="F24" s="92"/>
      <c r="G24" s="65"/>
      <c r="H24" s="91"/>
      <c r="I24" s="28"/>
      <c r="J24" s="29"/>
      <c r="K24" s="30"/>
      <c r="L24" s="28"/>
      <c r="M24" s="29"/>
      <c r="N24" s="30"/>
    </row>
    <row r="25" spans="1:14" ht="14.25" customHeight="1" x14ac:dyDescent="0.35">
      <c r="A25" s="67"/>
      <c r="B25" s="58"/>
      <c r="C25" s="58">
        <v>221795</v>
      </c>
      <c r="D25" s="58"/>
      <c r="E25" s="53"/>
      <c r="F25" s="56"/>
      <c r="G25" s="57"/>
      <c r="H25" s="53"/>
      <c r="I25" s="24"/>
      <c r="J25" s="25"/>
      <c r="K25" s="27"/>
      <c r="L25" s="24"/>
      <c r="M25" s="25"/>
      <c r="N25" s="27"/>
    </row>
    <row r="26" spans="1:14" x14ac:dyDescent="0.35">
      <c r="A26" s="68" t="s">
        <v>24</v>
      </c>
      <c r="B26" s="69"/>
      <c r="C26" s="69"/>
      <c r="D26" s="69"/>
      <c r="E26" s="69"/>
      <c r="F26" s="69"/>
      <c r="G26" s="69"/>
      <c r="H26" s="69"/>
      <c r="I26" s="12" t="s">
        <v>11</v>
      </c>
      <c r="J26" s="12"/>
      <c r="K26" s="106">
        <f>SUM(K23:K25)</f>
        <v>34455.5</v>
      </c>
      <c r="L26" s="12" t="s">
        <v>11</v>
      </c>
      <c r="M26" s="12"/>
      <c r="N26" s="3">
        <f>SUM(N23:N25)</f>
        <v>74947</v>
      </c>
    </row>
    <row r="27" spans="1:14" ht="29.25" customHeight="1" x14ac:dyDescent="0.35">
      <c r="A27" s="60" t="s">
        <v>26</v>
      </c>
      <c r="B27" s="60"/>
      <c r="C27" s="61" t="s">
        <v>27</v>
      </c>
      <c r="D27" s="61"/>
      <c r="E27" s="60" t="s">
        <v>9</v>
      </c>
      <c r="F27" s="60">
        <v>756</v>
      </c>
      <c r="G27" s="60"/>
      <c r="H27" s="60" t="s">
        <v>10</v>
      </c>
      <c r="I27" s="19">
        <v>131.02000000000001</v>
      </c>
      <c r="J27" s="19"/>
      <c r="K27" s="31">
        <f>$F27*I27</f>
        <v>99051.12000000001</v>
      </c>
      <c r="L27" s="19">
        <v>214</v>
      </c>
      <c r="M27" s="19"/>
      <c r="N27" s="31">
        <f>$F27*L27</f>
        <v>161784</v>
      </c>
    </row>
    <row r="28" spans="1:14" x14ac:dyDescent="0.35">
      <c r="A28" s="60"/>
      <c r="B28" s="60"/>
      <c r="C28" s="62">
        <v>301742</v>
      </c>
      <c r="D28" s="62"/>
      <c r="E28" s="60"/>
      <c r="F28" s="60"/>
      <c r="G28" s="60"/>
      <c r="H28" s="60"/>
      <c r="I28" s="19"/>
      <c r="J28" s="19"/>
      <c r="K28" s="31"/>
      <c r="L28" s="19"/>
      <c r="M28" s="19"/>
      <c r="N28" s="31"/>
    </row>
    <row r="29" spans="1:14" x14ac:dyDescent="0.35">
      <c r="A29" s="69" t="s">
        <v>24</v>
      </c>
      <c r="B29" s="69"/>
      <c r="C29" s="69"/>
      <c r="D29" s="69"/>
      <c r="E29" s="69"/>
      <c r="F29" s="69"/>
      <c r="G29" s="69"/>
      <c r="H29" s="69"/>
      <c r="I29" s="12" t="s">
        <v>11</v>
      </c>
      <c r="J29" s="12"/>
      <c r="K29" s="108">
        <f>K27</f>
        <v>99051.12000000001</v>
      </c>
      <c r="L29" s="12" t="s">
        <v>11</v>
      </c>
      <c r="M29" s="12"/>
      <c r="N29" s="5">
        <f>N27</f>
        <v>161784</v>
      </c>
    </row>
    <row r="30" spans="1:14" ht="27" customHeight="1" x14ac:dyDescent="0.35">
      <c r="A30" s="60" t="s">
        <v>15</v>
      </c>
      <c r="B30" s="60"/>
      <c r="C30" s="66" t="s">
        <v>28</v>
      </c>
      <c r="D30" s="66"/>
      <c r="E30" s="60" t="s">
        <v>9</v>
      </c>
      <c r="F30" s="60">
        <v>1426</v>
      </c>
      <c r="G30" s="60"/>
      <c r="H30" s="60" t="s">
        <v>10</v>
      </c>
      <c r="I30" s="16">
        <v>48.81</v>
      </c>
      <c r="J30" s="16"/>
      <c r="K30" s="17">
        <f>$F30*I30</f>
        <v>69603.06</v>
      </c>
      <c r="L30" s="16">
        <v>123</v>
      </c>
      <c r="M30" s="16"/>
      <c r="N30" s="17">
        <f>$F30*L30</f>
        <v>175398</v>
      </c>
    </row>
    <row r="31" spans="1:14" ht="18.75" customHeight="1" x14ac:dyDescent="0.35">
      <c r="A31" s="60"/>
      <c r="B31" s="60"/>
      <c r="C31" s="60">
        <v>401759</v>
      </c>
      <c r="D31" s="60"/>
      <c r="E31" s="60"/>
      <c r="F31" s="60"/>
      <c r="G31" s="60"/>
      <c r="H31" s="60"/>
      <c r="I31" s="16"/>
      <c r="J31" s="16"/>
      <c r="K31" s="17"/>
      <c r="L31" s="16"/>
      <c r="M31" s="16"/>
      <c r="N31" s="17"/>
    </row>
    <row r="32" spans="1:14" x14ac:dyDescent="0.35">
      <c r="A32" s="69"/>
      <c r="B32" s="62"/>
      <c r="C32" s="62"/>
      <c r="D32" s="62"/>
      <c r="E32" s="62"/>
      <c r="F32" s="62"/>
      <c r="G32" s="62"/>
      <c r="H32" s="62"/>
      <c r="I32" s="18" t="s">
        <v>11</v>
      </c>
      <c r="J32" s="18"/>
      <c r="K32" s="109">
        <f>K30</f>
        <v>69603.06</v>
      </c>
      <c r="L32" s="18" t="s">
        <v>11</v>
      </c>
      <c r="M32" s="18"/>
      <c r="N32" s="6">
        <f>N30</f>
        <v>175398</v>
      </c>
    </row>
    <row r="33" spans="1:14" ht="21" customHeight="1" x14ac:dyDescent="0.35">
      <c r="A33" s="63" t="s">
        <v>29</v>
      </c>
      <c r="B33" s="55"/>
      <c r="C33" s="73" t="s">
        <v>30</v>
      </c>
      <c r="D33" s="74"/>
      <c r="E33" s="1" t="s">
        <v>9</v>
      </c>
      <c r="F33" s="59">
        <v>2160</v>
      </c>
      <c r="G33" s="58"/>
      <c r="H33" s="1" t="s">
        <v>10</v>
      </c>
      <c r="I33" s="19">
        <v>48.14</v>
      </c>
      <c r="J33" s="19"/>
      <c r="K33" s="2">
        <f>$F33*I33</f>
        <v>103982.39999999999</v>
      </c>
      <c r="L33" s="19">
        <v>123</v>
      </c>
      <c r="M33" s="19"/>
      <c r="N33" s="2">
        <f>$F33*L33</f>
        <v>265680</v>
      </c>
    </row>
    <row r="34" spans="1:14" ht="18" customHeight="1" x14ac:dyDescent="0.35">
      <c r="A34" s="64"/>
      <c r="B34" s="65"/>
      <c r="C34" s="54">
        <v>411740</v>
      </c>
      <c r="D34" s="55"/>
      <c r="E34" s="1" t="s">
        <v>16</v>
      </c>
      <c r="F34" s="58">
        <v>129</v>
      </c>
      <c r="G34" s="58"/>
      <c r="H34" s="1" t="s">
        <v>10</v>
      </c>
      <c r="I34" s="19">
        <v>48.14</v>
      </c>
      <c r="J34" s="19"/>
      <c r="K34" s="2">
        <f>$F34*I34</f>
        <v>6210.06</v>
      </c>
      <c r="L34" s="19">
        <v>214</v>
      </c>
      <c r="M34" s="19"/>
      <c r="N34" s="2">
        <f>$F34*L34</f>
        <v>27606</v>
      </c>
    </row>
    <row r="35" spans="1:14" ht="15.75" customHeight="1" x14ac:dyDescent="0.35">
      <c r="A35" s="68"/>
      <c r="B35" s="69"/>
      <c r="C35" s="69"/>
      <c r="D35" s="69"/>
      <c r="E35" s="69"/>
      <c r="F35" s="69"/>
      <c r="G35" s="69"/>
      <c r="H35" s="69"/>
      <c r="I35" s="12" t="s">
        <v>11</v>
      </c>
      <c r="J35" s="12"/>
      <c r="K35" s="106">
        <f>SUM(K33:K34)</f>
        <v>110192.45999999999</v>
      </c>
      <c r="L35" s="12" t="s">
        <v>11</v>
      </c>
      <c r="M35" s="12"/>
      <c r="N35" s="3">
        <f>SUM(N33:N34)</f>
        <v>293286</v>
      </c>
    </row>
    <row r="36" spans="1:14" ht="30.75" customHeight="1" x14ac:dyDescent="0.35">
      <c r="A36" s="67" t="s">
        <v>31</v>
      </c>
      <c r="B36" s="58"/>
      <c r="C36" s="70" t="s">
        <v>32</v>
      </c>
      <c r="D36" s="70"/>
      <c r="E36" s="1" t="s">
        <v>9</v>
      </c>
      <c r="F36" s="71">
        <v>1334</v>
      </c>
      <c r="G36" s="72"/>
      <c r="H36" s="1" t="s">
        <v>10</v>
      </c>
      <c r="I36" s="19">
        <v>46.24</v>
      </c>
      <c r="J36" s="19"/>
      <c r="K36" s="2">
        <f>$F36*I36</f>
        <v>61684.160000000003</v>
      </c>
      <c r="L36" s="19">
        <v>123</v>
      </c>
      <c r="M36" s="19"/>
      <c r="N36" s="2">
        <f>$F36*L36</f>
        <v>164082</v>
      </c>
    </row>
    <row r="37" spans="1:14" ht="18.75" customHeight="1" x14ac:dyDescent="0.35">
      <c r="A37" s="67"/>
      <c r="B37" s="58"/>
      <c r="C37" s="58">
        <v>421782</v>
      </c>
      <c r="D37" s="58"/>
      <c r="E37" s="1" t="s">
        <v>13</v>
      </c>
      <c r="F37" s="58">
        <v>70</v>
      </c>
      <c r="G37" s="58"/>
      <c r="H37" s="1" t="s">
        <v>10</v>
      </c>
      <c r="I37" s="19">
        <v>46.24</v>
      </c>
      <c r="J37" s="19"/>
      <c r="K37" s="2">
        <f>$F37*I37</f>
        <v>3236.8</v>
      </c>
      <c r="L37" s="19">
        <v>214</v>
      </c>
      <c r="M37" s="19"/>
      <c r="N37" s="2">
        <f>$F37*L37</f>
        <v>14980</v>
      </c>
    </row>
    <row r="38" spans="1:14" ht="18.75" customHeight="1" x14ac:dyDescent="0.35">
      <c r="A38" s="93"/>
      <c r="B38" s="94"/>
      <c r="C38" s="94"/>
      <c r="D38" s="94"/>
      <c r="E38" s="94"/>
      <c r="F38" s="94"/>
      <c r="G38" s="94"/>
      <c r="H38" s="86"/>
      <c r="I38" s="8" t="s">
        <v>11</v>
      </c>
      <c r="J38" s="9"/>
      <c r="K38" s="110">
        <f>SUM(K36:K37)</f>
        <v>64920.960000000006</v>
      </c>
      <c r="L38" s="8" t="s">
        <v>11</v>
      </c>
      <c r="M38" s="9"/>
      <c r="N38" s="2">
        <f>SUM(N36:N37)</f>
        <v>179062</v>
      </c>
    </row>
    <row r="39" spans="1:14" ht="18.75" customHeight="1" x14ac:dyDescent="0.35">
      <c r="A39" s="63" t="s">
        <v>14</v>
      </c>
      <c r="B39" s="55"/>
      <c r="C39" s="85" t="s">
        <v>33</v>
      </c>
      <c r="D39" s="86"/>
      <c r="E39" s="1" t="s">
        <v>9</v>
      </c>
      <c r="F39" s="85">
        <v>338</v>
      </c>
      <c r="G39" s="86"/>
      <c r="H39" s="1" t="s">
        <v>10</v>
      </c>
      <c r="I39" s="10">
        <v>60.46</v>
      </c>
      <c r="J39" s="11"/>
      <c r="K39" s="2">
        <f>$F39*I39</f>
        <v>20435.48</v>
      </c>
      <c r="L39" s="10">
        <v>123</v>
      </c>
      <c r="M39" s="11"/>
      <c r="N39" s="2">
        <f>$F39*L39</f>
        <v>41574</v>
      </c>
    </row>
    <row r="40" spans="1:14" ht="18.75" customHeight="1" x14ac:dyDescent="0.35">
      <c r="A40" s="89"/>
      <c r="B40" s="57"/>
      <c r="C40" s="85">
        <v>501741</v>
      </c>
      <c r="D40" s="86"/>
      <c r="E40" s="1" t="s">
        <v>16</v>
      </c>
      <c r="F40" s="85">
        <v>173</v>
      </c>
      <c r="G40" s="86"/>
      <c r="H40" s="1" t="s">
        <v>10</v>
      </c>
      <c r="I40" s="10">
        <v>60.46</v>
      </c>
      <c r="J40" s="11"/>
      <c r="K40" s="2">
        <f>$F40*I40</f>
        <v>10459.58</v>
      </c>
      <c r="L40" s="10">
        <v>214</v>
      </c>
      <c r="M40" s="11"/>
      <c r="N40" s="2">
        <f>$F40*L40</f>
        <v>37022</v>
      </c>
    </row>
    <row r="41" spans="1:14" ht="18.75" customHeight="1" x14ac:dyDescent="0.35">
      <c r="A41" s="93"/>
      <c r="B41" s="94"/>
      <c r="C41" s="94"/>
      <c r="D41" s="94"/>
      <c r="E41" s="94"/>
      <c r="F41" s="94"/>
      <c r="G41" s="94"/>
      <c r="H41" s="86"/>
      <c r="I41" s="12" t="s">
        <v>11</v>
      </c>
      <c r="J41" s="12"/>
      <c r="K41" s="110">
        <f>SUM(K39:K40)</f>
        <v>30895.059999999998</v>
      </c>
      <c r="L41" s="12" t="s">
        <v>11</v>
      </c>
      <c r="M41" s="12"/>
      <c r="N41" s="2">
        <f>SUM(N39:N40)</f>
        <v>78596</v>
      </c>
    </row>
    <row r="42" spans="1:14" ht="30.75" customHeight="1" x14ac:dyDescent="0.35">
      <c r="A42" s="60" t="s">
        <v>34</v>
      </c>
      <c r="B42" s="60"/>
      <c r="C42" s="61" t="s">
        <v>35</v>
      </c>
      <c r="D42" s="61"/>
      <c r="E42" s="60" t="s">
        <v>16</v>
      </c>
      <c r="F42" s="60">
        <v>332</v>
      </c>
      <c r="G42" s="60"/>
      <c r="H42" s="60" t="s">
        <v>10</v>
      </c>
      <c r="I42" s="13">
        <v>61.1</v>
      </c>
      <c r="J42" s="13"/>
      <c r="K42" s="14">
        <f>$F42*I42</f>
        <v>20285.2</v>
      </c>
      <c r="L42" s="13">
        <v>214</v>
      </c>
      <c r="M42" s="13"/>
      <c r="N42" s="14">
        <f>$F42*L42</f>
        <v>71048</v>
      </c>
    </row>
    <row r="43" spans="1:14" x14ac:dyDescent="0.35">
      <c r="A43" s="60"/>
      <c r="B43" s="60"/>
      <c r="C43" s="62">
        <v>601737</v>
      </c>
      <c r="D43" s="62"/>
      <c r="E43" s="60"/>
      <c r="F43" s="60"/>
      <c r="G43" s="60"/>
      <c r="H43" s="60"/>
      <c r="I43" s="13"/>
      <c r="J43" s="13"/>
      <c r="K43" s="14"/>
      <c r="L43" s="13"/>
      <c r="M43" s="13"/>
      <c r="N43" s="14"/>
    </row>
    <row r="44" spans="1:14" x14ac:dyDescent="0.35">
      <c r="A44" s="69"/>
      <c r="B44" s="69"/>
      <c r="C44" s="69"/>
      <c r="D44" s="69"/>
      <c r="E44" s="69"/>
      <c r="F44" s="69"/>
      <c r="G44" s="69"/>
      <c r="H44" s="69"/>
      <c r="I44" s="15" t="s">
        <v>11</v>
      </c>
      <c r="J44" s="15"/>
      <c r="K44" s="108">
        <f>SUM(K42)</f>
        <v>20285.2</v>
      </c>
      <c r="L44" s="15" t="s">
        <v>11</v>
      </c>
      <c r="M44" s="15"/>
      <c r="N44" s="5">
        <f>SUM(N42)</f>
        <v>71048</v>
      </c>
    </row>
    <row r="46" spans="1:14" ht="18.5" x14ac:dyDescent="0.45">
      <c r="I46" s="95"/>
      <c r="J46" s="95"/>
      <c r="K46" s="96"/>
      <c r="L46" s="95"/>
      <c r="M46" s="95"/>
      <c r="N46" s="96"/>
    </row>
    <row r="50" spans="11:22" x14ac:dyDescent="0.35">
      <c r="O50" s="7"/>
      <c r="P50" s="7"/>
      <c r="Q50" s="7"/>
      <c r="R50" s="7"/>
      <c r="S50" s="7"/>
      <c r="T50" s="7"/>
      <c r="U50" s="7"/>
      <c r="V50" s="7"/>
    </row>
    <row r="51" spans="11:22" x14ac:dyDescent="0.35">
      <c r="O51" s="7"/>
      <c r="P51" s="7"/>
      <c r="Q51" s="7"/>
      <c r="R51" s="7"/>
      <c r="S51" s="7"/>
      <c r="T51" s="7"/>
      <c r="U51" s="7"/>
      <c r="V51" s="7"/>
    </row>
    <row r="52" spans="11:22" x14ac:dyDescent="0.35">
      <c r="O52" s="7"/>
      <c r="P52" s="7"/>
      <c r="Q52" s="7"/>
      <c r="R52" s="7"/>
      <c r="S52" s="7"/>
      <c r="T52" s="7"/>
      <c r="U52" s="7"/>
      <c r="V52" s="7"/>
    </row>
    <row r="53" spans="11:22" x14ac:dyDescent="0.35">
      <c r="O53" s="7"/>
      <c r="P53" s="7"/>
      <c r="Q53" s="7"/>
      <c r="R53" s="7"/>
      <c r="S53" s="7"/>
      <c r="T53" s="7"/>
      <c r="U53" s="7"/>
      <c r="V53" s="7"/>
    </row>
    <row r="54" spans="11:22" x14ac:dyDescent="0.35">
      <c r="O54" s="7"/>
      <c r="P54" s="7"/>
      <c r="Q54" s="7"/>
      <c r="R54" s="7"/>
      <c r="S54" s="7"/>
      <c r="T54" s="7"/>
      <c r="U54" s="7"/>
      <c r="V54" s="7"/>
    </row>
    <row r="55" spans="11:22" x14ac:dyDescent="0.35">
      <c r="O55" s="7"/>
      <c r="P55" s="7"/>
      <c r="Q55" s="7"/>
      <c r="R55" s="7"/>
      <c r="S55" s="7"/>
      <c r="T55" s="7"/>
      <c r="U55" s="7"/>
      <c r="V55" s="7"/>
    </row>
    <row r="56" spans="11:22" x14ac:dyDescent="0.35">
      <c r="K56" s="7"/>
      <c r="O56" s="7"/>
      <c r="P56" s="7"/>
      <c r="Q56" s="7"/>
      <c r="R56" s="7"/>
      <c r="S56" s="7"/>
      <c r="T56" s="7"/>
      <c r="U56" s="7"/>
      <c r="V56" s="7"/>
    </row>
    <row r="57" spans="11:22" x14ac:dyDescent="0.35">
      <c r="O57" s="7"/>
      <c r="P57" s="7"/>
      <c r="Q57" s="7"/>
      <c r="R57" s="7"/>
      <c r="S57" s="7"/>
      <c r="T57" s="7"/>
      <c r="U57" s="7"/>
      <c r="V57" s="7"/>
    </row>
    <row r="58" spans="11:22" x14ac:dyDescent="0.35">
      <c r="O58" s="7"/>
      <c r="P58" s="7"/>
      <c r="Q58" s="7"/>
      <c r="R58" s="7"/>
      <c r="S58" s="7"/>
      <c r="T58" s="7"/>
      <c r="U58" s="7"/>
      <c r="V58" s="7"/>
    </row>
    <row r="59" spans="11:22" x14ac:dyDescent="0.35">
      <c r="O59" s="7"/>
      <c r="P59" s="7"/>
      <c r="Q59" s="7"/>
      <c r="R59" s="7"/>
      <c r="S59" s="7"/>
      <c r="T59" s="7"/>
      <c r="U59" s="7"/>
      <c r="V59" s="7"/>
    </row>
    <row r="60" spans="11:22" x14ac:dyDescent="0.35">
      <c r="O60" s="7"/>
      <c r="P60" s="7"/>
      <c r="Q60" s="7"/>
      <c r="R60" s="7"/>
      <c r="S60" s="7"/>
      <c r="T60" s="7"/>
      <c r="U60" s="7"/>
      <c r="V60" s="7"/>
    </row>
    <row r="61" spans="11:22" x14ac:dyDescent="0.35">
      <c r="O61" s="7"/>
      <c r="P61" s="7"/>
      <c r="Q61" s="7"/>
      <c r="R61" s="7"/>
      <c r="S61" s="7"/>
      <c r="T61" s="7"/>
      <c r="U61" s="7"/>
      <c r="V61" s="7"/>
    </row>
    <row r="62" spans="11:22" x14ac:dyDescent="0.35">
      <c r="O62" s="7"/>
      <c r="P62" s="7"/>
      <c r="Q62" s="7"/>
      <c r="R62" s="7"/>
      <c r="S62" s="7"/>
      <c r="T62" s="7"/>
      <c r="U62" s="7"/>
      <c r="V62" s="7"/>
    </row>
    <row r="63" spans="11:22" x14ac:dyDescent="0.35">
      <c r="O63" s="7"/>
      <c r="P63" s="7"/>
      <c r="Q63" s="7"/>
      <c r="R63" s="7"/>
      <c r="S63" s="7"/>
      <c r="T63" s="7"/>
      <c r="U63" s="7"/>
      <c r="V63" s="7"/>
    </row>
    <row r="64" spans="11:22" x14ac:dyDescent="0.35">
      <c r="O64" s="7"/>
      <c r="P64" s="7"/>
      <c r="Q64" s="7"/>
      <c r="R64" s="7"/>
      <c r="S64" s="7"/>
      <c r="T64" s="7"/>
      <c r="U64" s="7"/>
      <c r="V64" s="7"/>
    </row>
    <row r="65" spans="15:22" x14ac:dyDescent="0.35">
      <c r="O65" s="7"/>
      <c r="P65" s="7"/>
      <c r="Q65" s="7"/>
      <c r="R65" s="7"/>
      <c r="S65" s="7"/>
      <c r="T65" s="7"/>
      <c r="U65" s="7"/>
      <c r="V65" s="7"/>
    </row>
    <row r="66" spans="15:22" x14ac:dyDescent="0.35">
      <c r="O66" s="7"/>
      <c r="P66" s="7"/>
      <c r="Q66" s="7"/>
      <c r="R66" s="7"/>
      <c r="S66" s="7"/>
      <c r="T66" s="7"/>
      <c r="U66" s="7"/>
      <c r="V66" s="7"/>
    </row>
    <row r="67" spans="15:22" x14ac:dyDescent="0.35">
      <c r="O67" s="7"/>
      <c r="P67" s="7"/>
      <c r="Q67" s="7"/>
      <c r="R67" s="7"/>
      <c r="S67" s="7"/>
      <c r="T67" s="7"/>
      <c r="U67" s="7"/>
      <c r="V67" s="7"/>
    </row>
  </sheetData>
  <sheetProtection algorithmName="SHA-512" hashValue="R0EIC/0HN4gmMeLdxTGs3JP1aTPU7Pl25UkpN0JN6DorIFz4ouZeo1l6DHpsNa1wrrRGIyRK+qN5n7F3BDyhww==" saltValue="ao7kUqjWz7lucv5aTgOJpQ==" spinCount="100000" sheet="1" selectLockedCells="1" selectUnlockedCells="1"/>
  <mergeCells count="170">
    <mergeCell ref="K42:K43"/>
    <mergeCell ref="I41:J41"/>
    <mergeCell ref="I46:J46"/>
    <mergeCell ref="L46:M46"/>
    <mergeCell ref="I44:J44"/>
    <mergeCell ref="A44:H44"/>
    <mergeCell ref="A41:H41"/>
    <mergeCell ref="A42:B43"/>
    <mergeCell ref="C42:D42"/>
    <mergeCell ref="C43:D43"/>
    <mergeCell ref="E42:E43"/>
    <mergeCell ref="F42:G43"/>
    <mergeCell ref="H42:H43"/>
    <mergeCell ref="I42:J43"/>
    <mergeCell ref="I23:J25"/>
    <mergeCell ref="K23:K25"/>
    <mergeCell ref="H27:H28"/>
    <mergeCell ref="I27:J28"/>
    <mergeCell ref="K27:K28"/>
    <mergeCell ref="I29:J29"/>
    <mergeCell ref="I38:J38"/>
    <mergeCell ref="A39:B40"/>
    <mergeCell ref="C39:D39"/>
    <mergeCell ref="C40:D40"/>
    <mergeCell ref="F39:G39"/>
    <mergeCell ref="F40:G40"/>
    <mergeCell ref="I39:J39"/>
    <mergeCell ref="I40:J40"/>
    <mergeCell ref="A38:H38"/>
    <mergeCell ref="K11:K12"/>
    <mergeCell ref="A14:B15"/>
    <mergeCell ref="C15:D15"/>
    <mergeCell ref="C18:D18"/>
    <mergeCell ref="A17:B18"/>
    <mergeCell ref="F20:G21"/>
    <mergeCell ref="H20:H21"/>
    <mergeCell ref="I20:J21"/>
    <mergeCell ref="I16:J16"/>
    <mergeCell ref="A16:H16"/>
    <mergeCell ref="I13:J13"/>
    <mergeCell ref="A13:H13"/>
    <mergeCell ref="C14:D14"/>
    <mergeCell ref="I19:J19"/>
    <mergeCell ref="A19:H19"/>
    <mergeCell ref="C17:D17"/>
    <mergeCell ref="A20:B21"/>
    <mergeCell ref="C20:D20"/>
    <mergeCell ref="I22:J22"/>
    <mergeCell ref="A22:H22"/>
    <mergeCell ref="C21:D21"/>
    <mergeCell ref="F6:G7"/>
    <mergeCell ref="H6:H7"/>
    <mergeCell ref="A10:H10"/>
    <mergeCell ref="I10:J10"/>
    <mergeCell ref="C11:D11"/>
    <mergeCell ref="C12:D12"/>
    <mergeCell ref="A11:B12"/>
    <mergeCell ref="E11:E12"/>
    <mergeCell ref="F11:G12"/>
    <mergeCell ref="H11:H12"/>
    <mergeCell ref="I11:J12"/>
    <mergeCell ref="I26:J26"/>
    <mergeCell ref="A26:H26"/>
    <mergeCell ref="I30:J31"/>
    <mergeCell ref="K30:K31"/>
    <mergeCell ref="I32:J32"/>
    <mergeCell ref="A32:H32"/>
    <mergeCell ref="E27:E28"/>
    <mergeCell ref="F27:G28"/>
    <mergeCell ref="A36:B37"/>
    <mergeCell ref="I35:J35"/>
    <mergeCell ref="A35:H35"/>
    <mergeCell ref="C36:D36"/>
    <mergeCell ref="C37:D37"/>
    <mergeCell ref="F37:G37"/>
    <mergeCell ref="I36:J36"/>
    <mergeCell ref="I37:J37"/>
    <mergeCell ref="A29:H29"/>
    <mergeCell ref="F36:G36"/>
    <mergeCell ref="C33:D33"/>
    <mergeCell ref="F34:G34"/>
    <mergeCell ref="I33:J33"/>
    <mergeCell ref="I34:J34"/>
    <mergeCell ref="C25:D25"/>
    <mergeCell ref="F33:G33"/>
    <mergeCell ref="A27:B28"/>
    <mergeCell ref="C27:D27"/>
    <mergeCell ref="C28:D28"/>
    <mergeCell ref="E30:E31"/>
    <mergeCell ref="F30:G31"/>
    <mergeCell ref="H30:H31"/>
    <mergeCell ref="A30:B31"/>
    <mergeCell ref="A33:B34"/>
    <mergeCell ref="C34:D34"/>
    <mergeCell ref="C30:D30"/>
    <mergeCell ref="C31:D31"/>
    <mergeCell ref="A23:B25"/>
    <mergeCell ref="C23:D24"/>
    <mergeCell ref="E23:E25"/>
    <mergeCell ref="F23:G25"/>
    <mergeCell ref="H23:H25"/>
    <mergeCell ref="K20:K21"/>
    <mergeCell ref="E14:E15"/>
    <mergeCell ref="F14:G15"/>
    <mergeCell ref="H14:H15"/>
    <mergeCell ref="I14:J15"/>
    <mergeCell ref="K14:K15"/>
    <mergeCell ref="E17:E18"/>
    <mergeCell ref="F17:G18"/>
    <mergeCell ref="H17:H18"/>
    <mergeCell ref="I17:J18"/>
    <mergeCell ref="K17:K18"/>
    <mergeCell ref="E20:E21"/>
    <mergeCell ref="A2:H2"/>
    <mergeCell ref="A3:H3"/>
    <mergeCell ref="A4:H4"/>
    <mergeCell ref="A5:H5"/>
    <mergeCell ref="I2:K5"/>
    <mergeCell ref="L2:N5"/>
    <mergeCell ref="L6:M7"/>
    <mergeCell ref="N6:N7"/>
    <mergeCell ref="L8:M9"/>
    <mergeCell ref="N8:N9"/>
    <mergeCell ref="I6:J7"/>
    <mergeCell ref="K6:K7"/>
    <mergeCell ref="A8:B9"/>
    <mergeCell ref="C8:D8"/>
    <mergeCell ref="C9:D9"/>
    <mergeCell ref="E8:E9"/>
    <mergeCell ref="F8:G9"/>
    <mergeCell ref="H8:H9"/>
    <mergeCell ref="I8:J9"/>
    <mergeCell ref="K8:K9"/>
    <mergeCell ref="A6:B7"/>
    <mergeCell ref="C6:D7"/>
    <mergeCell ref="E6:E7"/>
    <mergeCell ref="L10:M10"/>
    <mergeCell ref="L11:M12"/>
    <mergeCell ref="N11:N12"/>
    <mergeCell ref="L13:M13"/>
    <mergeCell ref="L14:M15"/>
    <mergeCell ref="N14:N15"/>
    <mergeCell ref="L16:M16"/>
    <mergeCell ref="L17:M18"/>
    <mergeCell ref="N17:N18"/>
    <mergeCell ref="L19:M19"/>
    <mergeCell ref="L20:M21"/>
    <mergeCell ref="N20:N21"/>
    <mergeCell ref="L22:M22"/>
    <mergeCell ref="L23:M25"/>
    <mergeCell ref="N23:N25"/>
    <mergeCell ref="L26:M26"/>
    <mergeCell ref="L27:M28"/>
    <mergeCell ref="N27:N28"/>
    <mergeCell ref="L38:M38"/>
    <mergeCell ref="L39:M39"/>
    <mergeCell ref="L40:M40"/>
    <mergeCell ref="L41:M41"/>
    <mergeCell ref="L42:M43"/>
    <mergeCell ref="N42:N43"/>
    <mergeCell ref="L44:M44"/>
    <mergeCell ref="L29:M29"/>
    <mergeCell ref="L30:M31"/>
    <mergeCell ref="N30:N31"/>
    <mergeCell ref="L32:M32"/>
    <mergeCell ref="L33:M33"/>
    <mergeCell ref="L34:M34"/>
    <mergeCell ref="L35:M35"/>
    <mergeCell ref="L36:M36"/>
    <mergeCell ref="L37:M3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7CDC-EABA-493A-AFD5-C6237941F5FE}">
  <dimension ref="A1:B33"/>
  <sheetViews>
    <sheetView workbookViewId="0">
      <selection sqref="A1:A33"/>
    </sheetView>
  </sheetViews>
  <sheetFormatPr defaultRowHeight="14.5" x14ac:dyDescent="0.35"/>
  <sheetData>
    <row r="1" spans="1:2" x14ac:dyDescent="0.35">
      <c r="A1">
        <v>32</v>
      </c>
      <c r="B1">
        <v>45</v>
      </c>
    </row>
    <row r="2" spans="1:2" x14ac:dyDescent="0.35">
      <c r="A2">
        <v>56</v>
      </c>
      <c r="B2">
        <v>88</v>
      </c>
    </row>
    <row r="3" spans="1:2" x14ac:dyDescent="0.35">
      <c r="A3">
        <v>57</v>
      </c>
      <c r="B3">
        <v>32</v>
      </c>
    </row>
    <row r="4" spans="1:2" x14ac:dyDescent="0.35">
      <c r="A4">
        <v>65</v>
      </c>
      <c r="B4">
        <v>38</v>
      </c>
    </row>
    <row r="5" spans="1:2" x14ac:dyDescent="0.35">
      <c r="A5">
        <v>57</v>
      </c>
      <c r="B5">
        <v>12</v>
      </c>
    </row>
    <row r="6" spans="1:2" x14ac:dyDescent="0.35">
      <c r="A6">
        <v>57</v>
      </c>
      <c r="B6">
        <v>38</v>
      </c>
    </row>
    <row r="7" spans="1:2" x14ac:dyDescent="0.35">
      <c r="A7">
        <v>17</v>
      </c>
      <c r="B7">
        <v>67</v>
      </c>
    </row>
    <row r="8" spans="1:2" x14ac:dyDescent="0.35">
      <c r="A8">
        <v>60</v>
      </c>
      <c r="B8">
        <v>49</v>
      </c>
    </row>
    <row r="9" spans="1:2" x14ac:dyDescent="0.35">
      <c r="A9">
        <v>70</v>
      </c>
      <c r="B9">
        <v>48</v>
      </c>
    </row>
    <row r="10" spans="1:2" x14ac:dyDescent="0.35">
      <c r="A10">
        <v>18</v>
      </c>
      <c r="B10">
        <v>14</v>
      </c>
    </row>
    <row r="11" spans="1:2" x14ac:dyDescent="0.35">
      <c r="A11">
        <v>0</v>
      </c>
      <c r="B11">
        <v>26</v>
      </c>
    </row>
    <row r="12" spans="1:2" x14ac:dyDescent="0.35">
      <c r="A12">
        <v>24</v>
      </c>
    </row>
    <row r="13" spans="1:2" x14ac:dyDescent="0.35">
      <c r="A13">
        <v>32</v>
      </c>
    </row>
    <row r="14" spans="1:2" x14ac:dyDescent="0.35">
      <c r="A14">
        <v>27</v>
      </c>
    </row>
    <row r="15" spans="1:2" x14ac:dyDescent="0.35">
      <c r="A15">
        <v>96</v>
      </c>
    </row>
    <row r="16" spans="1:2" x14ac:dyDescent="0.35">
      <c r="A16">
        <v>98</v>
      </c>
    </row>
    <row r="17" spans="1:1" x14ac:dyDescent="0.35">
      <c r="A17">
        <v>58</v>
      </c>
    </row>
    <row r="18" spans="1:1" x14ac:dyDescent="0.35">
      <c r="A18">
        <v>19</v>
      </c>
    </row>
    <row r="19" spans="1:1" x14ac:dyDescent="0.35">
      <c r="A19">
        <v>53</v>
      </c>
    </row>
    <row r="20" spans="1:1" x14ac:dyDescent="0.35">
      <c r="A20">
        <v>28</v>
      </c>
    </row>
    <row r="21" spans="1:1" x14ac:dyDescent="0.35">
      <c r="A21">
        <v>168</v>
      </c>
    </row>
    <row r="22" spans="1:1" x14ac:dyDescent="0.35">
      <c r="A22">
        <v>9</v>
      </c>
    </row>
    <row r="23" spans="1:1" x14ac:dyDescent="0.35">
      <c r="A23">
        <v>36</v>
      </c>
    </row>
    <row r="24" spans="1:1" x14ac:dyDescent="0.35">
      <c r="A24">
        <v>40</v>
      </c>
    </row>
    <row r="25" spans="1:1" x14ac:dyDescent="0.35">
      <c r="A25">
        <v>20</v>
      </c>
    </row>
    <row r="26" spans="1:1" x14ac:dyDescent="0.35">
      <c r="A26">
        <v>19</v>
      </c>
    </row>
    <row r="27" spans="1:1" x14ac:dyDescent="0.35">
      <c r="A27">
        <v>124</v>
      </c>
    </row>
    <row r="28" spans="1:1" x14ac:dyDescent="0.35">
      <c r="A28">
        <v>25</v>
      </c>
    </row>
    <row r="29" spans="1:1" x14ac:dyDescent="0.35">
      <c r="A29">
        <v>80</v>
      </c>
    </row>
    <row r="30" spans="1:1" x14ac:dyDescent="0.35">
      <c r="A30">
        <v>36</v>
      </c>
    </row>
    <row r="31" spans="1:1" x14ac:dyDescent="0.35">
      <c r="A31">
        <v>11</v>
      </c>
    </row>
    <row r="32" spans="1:1" x14ac:dyDescent="0.35">
      <c r="A32">
        <v>85</v>
      </c>
    </row>
    <row r="33" spans="1:1" x14ac:dyDescent="0.35">
      <c r="A33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Nelson</dc:creator>
  <cp:lastModifiedBy>Sherry Leason</cp:lastModifiedBy>
  <dcterms:created xsi:type="dcterms:W3CDTF">2022-10-31T21:08:31Z</dcterms:created>
  <dcterms:modified xsi:type="dcterms:W3CDTF">2024-12-30T23:06:43Z</dcterms:modified>
</cp:coreProperties>
</file>