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B:\Purchasing\Agreements\1-Solicitations\25-208 - Gopher Control\Tab 5 - Bids Received\"/>
    </mc:Choice>
  </mc:AlternateContent>
  <xr:revisionPtr revIDLastSave="0" documentId="13_ncr:1_{5A1ED831-C2CF-4FE9-87D1-C906149E89D4}" xr6:coauthVersionLast="47" xr6:coauthVersionMax="47" xr10:uidLastSave="{00000000-0000-0000-0000-000000000000}"/>
  <bookViews>
    <workbookView xWindow="16354" yWindow="-214" windowWidth="16663" windowHeight="8863" xr2:uid="{E65BD066-A7C6-4E51-A6B4-FACA291991E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" l="1"/>
  <c r="T27" i="1"/>
  <c r="T25" i="1"/>
  <c r="T23" i="1"/>
  <c r="T20" i="1"/>
  <c r="T18" i="1"/>
  <c r="T16" i="1"/>
  <c r="T13" i="1"/>
  <c r="T11" i="1"/>
  <c r="O27" i="1"/>
  <c r="O25" i="1"/>
  <c r="O23" i="1"/>
  <c r="O20" i="1"/>
  <c r="O18" i="1"/>
  <c r="O16" i="1"/>
  <c r="O13" i="1"/>
  <c r="O11" i="1"/>
  <c r="J27" i="1"/>
  <c r="J25" i="1"/>
  <c r="J23" i="1"/>
  <c r="J20" i="1"/>
  <c r="J18" i="1"/>
  <c r="J16" i="1"/>
  <c r="J13" i="1"/>
  <c r="J11" i="1"/>
  <c r="T9" i="1" s="1"/>
  <c r="O9" i="1" l="1"/>
  <c r="O15" i="1" s="1"/>
  <c r="O29" i="1"/>
  <c r="O22" i="1"/>
  <c r="T29" i="1"/>
  <c r="T22" i="1"/>
  <c r="T15" i="1"/>
  <c r="J29" i="1"/>
  <c r="J22" i="1" l="1"/>
  <c r="J15" i="1"/>
</calcChain>
</file>

<file path=xl/sharedStrings.xml><?xml version="1.0" encoding="utf-8"?>
<sst xmlns="http://schemas.openxmlformats.org/spreadsheetml/2006/main" count="65" uniqueCount="30">
  <si>
    <t>SUPERVISORY AREA</t>
  </si>
  <si>
    <t>PROJECT NAME AND NUMBER</t>
  </si>
  <si>
    <r>
      <t>VEGETATION COVER</t>
    </r>
    <r>
      <rPr>
        <vertAlign val="superscript"/>
        <sz val="11"/>
        <color rgb="FFFF0000"/>
        <rFont val="Arial"/>
        <family val="2"/>
      </rPr>
      <t>†</t>
    </r>
  </si>
  <si>
    <t>UNIT OF MEASURE</t>
  </si>
  <si>
    <t>PRICE / UNIT OF MEASURE</t>
  </si>
  <si>
    <t>AMOUNT EXTENDED</t>
  </si>
  <si>
    <r>
      <t>GOPHER ACTIVITY LEVEL</t>
    </r>
    <r>
      <rPr>
        <sz val="11"/>
        <color rgb="FFFF0000"/>
        <rFont val="Arial"/>
        <family val="2"/>
      </rPr>
      <t>*</t>
    </r>
  </si>
  <si>
    <t>BID</t>
  </si>
  <si>
    <t>LIGHT</t>
  </si>
  <si>
    <t>MODERATE</t>
  </si>
  <si>
    <t>HEAVY</t>
  </si>
  <si>
    <t>Ponderosa</t>
  </si>
  <si>
    <t>LOW</t>
  </si>
  <si>
    <t>ACRES</t>
  </si>
  <si>
    <t>RATE</t>
  </si>
  <si>
    <t>MEDIUM</t>
  </si>
  <si>
    <t>HIGH</t>
  </si>
  <si>
    <t>Clearwater</t>
  </si>
  <si>
    <t>TOTAL:</t>
  </si>
  <si>
    <t>CLW Gopher Control 2025</t>
  </si>
  <si>
    <t>2025 PON Gopher Control</t>
  </si>
  <si>
    <t>Maggie Creek</t>
  </si>
  <si>
    <t>MC Rodenticide</t>
  </si>
  <si>
    <t>CONTRACT NO. TBD</t>
  </si>
  <si>
    <t>BID EVALUATION</t>
  </si>
  <si>
    <t>2025 GOPHER CONTROL</t>
  </si>
  <si>
    <t>GOPHER ACTIVITY LEVEL*</t>
  </si>
  <si>
    <t>TIMBER TREES, LLC</t>
  </si>
  <si>
    <t>SILHOUETTE FARM &amp; FORESTRY, LLC</t>
  </si>
  <si>
    <t>ALPHA SERVICES,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</si>
</sst>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1"/>
      <color rgb="FFFF0000"/>
      <name val="Arial"/>
      <family val="2"/>
    </font>
    <font>
      <sz val="11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04">
    <xf numFmtId="0" fontId="0" fillId="0" borderId="0" xfId="0"/>
    <xf numFmtId="0" fontId="3" fillId="3" borderId="7" xfId="1" applyFont="1" applyFill="1" applyBorder="1" applyAlignment="1">
      <alignment horizontal="right" vertical="center" wrapText="1"/>
    </xf>
    <xf numFmtId="0" fontId="3" fillId="4" borderId="24" xfId="1" applyFont="1" applyFill="1" applyBorder="1" applyAlignment="1">
      <alignment horizontal="center" vertical="center"/>
    </xf>
    <xf numFmtId="0" fontId="3" fillId="4" borderId="25" xfId="1" applyFont="1" applyFill="1" applyBorder="1" applyAlignment="1">
      <alignment horizontal="center" vertical="center"/>
    </xf>
    <xf numFmtId="0" fontId="1" fillId="0" borderId="26" xfId="1" applyBorder="1" applyAlignment="1">
      <alignment horizontal="left" vertical="center" wrapText="1"/>
    </xf>
    <xf numFmtId="0" fontId="1" fillId="0" borderId="27" xfId="1" applyBorder="1" applyAlignment="1">
      <alignment horizontal="left" vertical="center"/>
    </xf>
    <xf numFmtId="0" fontId="1" fillId="0" borderId="28" xfId="1" applyBorder="1" applyAlignment="1">
      <alignment horizontal="left" vertical="center"/>
    </xf>
    <xf numFmtId="0" fontId="1" fillId="0" borderId="30" xfId="1" applyBorder="1" applyAlignment="1">
      <alignment horizontal="right" vertical="center"/>
    </xf>
    <xf numFmtId="44" fontId="1" fillId="3" borderId="19" xfId="1" applyNumberFormat="1" applyFill="1" applyBorder="1" applyAlignment="1" applyProtection="1">
      <alignment horizontal="right" vertical="center"/>
      <protection locked="0"/>
    </xf>
    <xf numFmtId="0" fontId="1" fillId="0" borderId="33" xfId="1" applyBorder="1" applyAlignment="1">
      <alignment horizontal="left" vertical="center" wrapText="1"/>
    </xf>
    <xf numFmtId="0" fontId="1" fillId="0" borderId="34" xfId="1" applyBorder="1" applyAlignment="1">
      <alignment horizontal="left" vertical="center"/>
    </xf>
    <xf numFmtId="0" fontId="1" fillId="0" borderId="35" xfId="1" applyBorder="1" applyAlignment="1">
      <alignment horizontal="left" vertical="center"/>
    </xf>
    <xf numFmtId="0" fontId="1" fillId="0" borderId="39" xfId="1" applyBorder="1" applyAlignment="1">
      <alignment horizontal="right" vertical="center"/>
    </xf>
    <xf numFmtId="44" fontId="1" fillId="3" borderId="4" xfId="1" applyNumberFormat="1" applyFill="1" applyBorder="1" applyAlignment="1" applyProtection="1">
      <alignment horizontal="right" vertical="center"/>
      <protection locked="0"/>
    </xf>
    <xf numFmtId="0" fontId="1" fillId="0" borderId="30" xfId="1" applyBorder="1" applyAlignment="1">
      <alignment horizontal="left" vertical="center" wrapText="1"/>
    </xf>
    <xf numFmtId="0" fontId="1" fillId="0" borderId="19" xfId="1" applyBorder="1" applyAlignment="1">
      <alignment horizontal="left" vertical="center"/>
    </xf>
    <xf numFmtId="0" fontId="1" fillId="0" borderId="18" xfId="1" applyBorder="1" applyAlignment="1">
      <alignment horizontal="left" vertical="center"/>
    </xf>
    <xf numFmtId="0" fontId="0" fillId="0" borderId="4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3" borderId="10" xfId="1" applyFont="1" applyFill="1" applyBorder="1" applyAlignment="1">
      <alignment horizontal="center" vertical="center"/>
    </xf>
    <xf numFmtId="0" fontId="2" fillId="3" borderId="11" xfId="1" applyFont="1" applyFill="1" applyBorder="1" applyAlignment="1">
      <alignment horizontal="center" vertical="center"/>
    </xf>
    <xf numFmtId="0" fontId="2" fillId="3" borderId="9" xfId="1" applyFont="1" applyFill="1" applyBorder="1" applyAlignment="1">
      <alignment horizontal="center" vertical="center"/>
    </xf>
    <xf numFmtId="0" fontId="2" fillId="0" borderId="44" xfId="1" applyFont="1" applyBorder="1" applyAlignment="1">
      <alignment horizontal="right" vertical="center"/>
    </xf>
    <xf numFmtId="44" fontId="2" fillId="5" borderId="44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0" borderId="40" xfId="1" applyFont="1" applyBorder="1" applyAlignment="1">
      <alignment horizontal="right" vertical="center"/>
    </xf>
    <xf numFmtId="0" fontId="2" fillId="0" borderId="32" xfId="1" applyFont="1" applyBorder="1" applyAlignment="1">
      <alignment horizontal="right" vertical="center"/>
    </xf>
    <xf numFmtId="44" fontId="2" fillId="5" borderId="32" xfId="1" applyNumberFormat="1" applyFont="1" applyFill="1" applyBorder="1" applyAlignment="1">
      <alignment horizontal="center" vertical="center"/>
    </xf>
    <xf numFmtId="44" fontId="2" fillId="5" borderId="41" xfId="1" applyNumberFormat="1" applyFont="1" applyFill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4" xfId="1" applyBorder="1" applyAlignment="1">
      <alignment horizontal="center" vertical="center" wrapText="1"/>
    </xf>
    <xf numFmtId="0" fontId="1" fillId="0" borderId="15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16" xfId="1" applyBorder="1" applyAlignment="1">
      <alignment horizontal="center" vertical="center" wrapText="1"/>
    </xf>
    <xf numFmtId="0" fontId="1" fillId="0" borderId="45" xfId="1" applyBorder="1" applyAlignment="1">
      <alignment horizontal="center" vertical="center" wrapText="1"/>
    </xf>
    <xf numFmtId="0" fontId="1" fillId="0" borderId="42" xfId="1" applyBorder="1" applyAlignment="1">
      <alignment horizontal="center" vertical="center" wrapText="1"/>
    </xf>
    <xf numFmtId="0" fontId="1" fillId="4" borderId="12" xfId="1" applyFill="1" applyBorder="1" applyAlignment="1">
      <alignment horizontal="center" vertical="center"/>
    </xf>
    <xf numFmtId="0" fontId="1" fillId="4" borderId="42" xfId="1" applyFill="1" applyBorder="1" applyAlignment="1">
      <alignment horizontal="center" vertical="center"/>
    </xf>
    <xf numFmtId="44" fontId="1" fillId="0" borderId="1" xfId="1" applyNumberFormat="1" applyBorder="1" applyAlignment="1">
      <alignment horizontal="center" vertical="center"/>
    </xf>
    <xf numFmtId="44" fontId="1" fillId="0" borderId="3" xfId="1" applyNumberFormat="1" applyBorder="1" applyAlignment="1">
      <alignment horizontal="center" vertical="center"/>
    </xf>
    <xf numFmtId="44" fontId="1" fillId="0" borderId="19" xfId="1" applyNumberFormat="1" applyBorder="1" applyAlignment="1">
      <alignment horizontal="center" vertical="center"/>
    </xf>
    <xf numFmtId="44" fontId="1" fillId="0" borderId="31" xfId="1" applyNumberFormat="1" applyBorder="1" applyAlignment="1">
      <alignment horizontal="center" vertical="center"/>
    </xf>
    <xf numFmtId="0" fontId="1" fillId="4" borderId="43" xfId="1" applyFill="1" applyBorder="1" applyAlignment="1">
      <alignment horizontal="center" vertical="center"/>
    </xf>
    <xf numFmtId="0" fontId="1" fillId="4" borderId="29" xfId="1" applyFill="1" applyBorder="1" applyAlignment="1">
      <alignment horizontal="center" vertical="center"/>
    </xf>
    <xf numFmtId="44" fontId="1" fillId="0" borderId="36" xfId="1" applyNumberFormat="1" applyBorder="1" applyAlignment="1">
      <alignment horizontal="center" vertical="center"/>
    </xf>
    <xf numFmtId="44" fontId="1" fillId="0" borderId="37" xfId="1" applyNumberFormat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4" borderId="32" xfId="1" applyFill="1" applyBorder="1" applyAlignment="1">
      <alignment horizontal="center" vertical="center"/>
    </xf>
    <xf numFmtId="0" fontId="1" fillId="4" borderId="38" xfId="1" applyFill="1" applyBorder="1" applyAlignment="1">
      <alignment horizontal="center" vertical="center"/>
    </xf>
    <xf numFmtId="44" fontId="1" fillId="0" borderId="4" xfId="1" applyNumberFormat="1" applyBorder="1" applyAlignment="1">
      <alignment horizontal="center" vertical="center"/>
    </xf>
    <xf numFmtId="44" fontId="1" fillId="0" borderId="5" xfId="1" applyNumberFormat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4" borderId="19" xfId="1" applyFont="1" applyFill="1" applyBorder="1" applyAlignment="1">
      <alignment horizontal="center" vertical="center"/>
    </xf>
    <xf numFmtId="0" fontId="3" fillId="4" borderId="20" xfId="1" applyFont="1" applyFill="1" applyBorder="1" applyAlignment="1">
      <alignment horizontal="center" vertical="center"/>
    </xf>
    <xf numFmtId="0" fontId="1" fillId="0" borderId="29" xfId="1" applyBorder="1" applyAlignment="1">
      <alignment horizontal="center" vertical="center" wrapText="1"/>
    </xf>
    <xf numFmtId="0" fontId="1" fillId="0" borderId="44" xfId="1" applyBorder="1" applyAlignment="1">
      <alignment horizontal="center" vertical="center" wrapText="1"/>
    </xf>
    <xf numFmtId="0" fontId="1" fillId="0" borderId="44" xfId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0" fontId="3" fillId="2" borderId="22" xfId="1" applyFont="1" applyFill="1" applyBorder="1" applyAlignment="1">
      <alignment horizontal="center" vertical="center" wrapText="1"/>
    </xf>
    <xf numFmtId="0" fontId="3" fillId="4" borderId="14" xfId="1" applyFont="1" applyFill="1" applyBorder="1" applyAlignment="1">
      <alignment horizontal="center" vertical="center" wrapText="1"/>
    </xf>
    <xf numFmtId="0" fontId="3" fillId="4" borderId="17" xfId="1" applyFont="1" applyFill="1" applyBorder="1" applyAlignment="1">
      <alignment horizontal="center" vertical="center" wrapText="1"/>
    </xf>
    <xf numFmtId="0" fontId="3" fillId="4" borderId="23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left" vertical="center" wrapText="1"/>
    </xf>
    <xf numFmtId="0" fontId="3" fillId="2" borderId="18" xfId="1" applyFont="1" applyFill="1" applyBorder="1" applyAlignment="1">
      <alignment horizontal="left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2" fillId="0" borderId="24" xfId="1" applyFont="1" applyBorder="1" applyAlignment="1">
      <alignment horizontal="right" vertical="center"/>
    </xf>
    <xf numFmtId="0" fontId="2" fillId="0" borderId="46" xfId="1" applyFont="1" applyBorder="1" applyAlignment="1">
      <alignment horizontal="right" vertical="center"/>
    </xf>
    <xf numFmtId="44" fontId="2" fillId="5" borderId="47" xfId="1" applyNumberFormat="1" applyFont="1" applyFill="1" applyBorder="1" applyAlignment="1">
      <alignment horizontal="center" vertical="center"/>
    </xf>
    <xf numFmtId="44" fontId="2" fillId="5" borderId="48" xfId="1" applyNumberFormat="1" applyFont="1" applyFill="1" applyBorder="1" applyAlignment="1">
      <alignment horizontal="center" vertical="center"/>
    </xf>
    <xf numFmtId="0" fontId="3" fillId="4" borderId="29" xfId="1" applyFont="1" applyFill="1" applyBorder="1" applyAlignment="1">
      <alignment horizontal="center" vertical="center"/>
    </xf>
    <xf numFmtId="0" fontId="3" fillId="4" borderId="44" xfId="1" applyFont="1" applyFill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15" xfId="1" applyBorder="1" applyAlignment="1">
      <alignment horizontal="center" vertical="center"/>
    </xf>
    <xf numFmtId="0" fontId="1" fillId="0" borderId="19" xfId="1" applyBorder="1" applyAlignment="1">
      <alignment horizontal="center" vertical="center"/>
    </xf>
    <xf numFmtId="0" fontId="1" fillId="0" borderId="42" xfId="1" applyBorder="1" applyAlignment="1">
      <alignment horizontal="center" vertical="center"/>
    </xf>
    <xf numFmtId="0" fontId="1" fillId="0" borderId="45" xfId="1" applyBorder="1" applyAlignment="1">
      <alignment horizontal="center" vertical="center"/>
    </xf>
    <xf numFmtId="44" fontId="2" fillId="0" borderId="32" xfId="1" applyNumberFormat="1" applyFont="1" applyBorder="1" applyAlignment="1">
      <alignment horizontal="center" vertical="center"/>
    </xf>
    <xf numFmtId="44" fontId="2" fillId="0" borderId="41" xfId="1" applyNumberFormat="1" applyFont="1" applyBorder="1" applyAlignment="1">
      <alignment horizontal="center" vertical="center"/>
    </xf>
    <xf numFmtId="44" fontId="2" fillId="0" borderId="44" xfId="1" applyNumberFormat="1" applyFont="1" applyBorder="1" applyAlignment="1">
      <alignment horizontal="center" vertical="center"/>
    </xf>
    <xf numFmtId="44" fontId="2" fillId="0" borderId="47" xfId="1" applyNumberFormat="1" applyFont="1" applyBorder="1" applyAlignment="1">
      <alignment horizontal="center" vertical="center"/>
    </xf>
    <xf numFmtId="44" fontId="2" fillId="0" borderId="48" xfId="1" applyNumberFormat="1" applyFont="1" applyBorder="1" applyAlignment="1">
      <alignment horizontal="center" vertical="center"/>
    </xf>
  </cellXfs>
  <cellStyles count="2">
    <cellStyle name="Normal" xfId="0" builtinId="0"/>
    <cellStyle name="Normal 2" xfId="1" xr:uid="{96435168-0454-46E6-B58C-C954DD6399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CD904-9414-4684-A65B-B503D9632CFB}">
  <dimension ref="A1:U29"/>
  <sheetViews>
    <sheetView tabSelected="1" workbookViewId="0">
      <pane xSplit="6" ySplit="4" topLeftCell="G5" activePane="bottomRight" state="frozen"/>
      <selection pane="topRight" activeCell="G1" sqref="G1"/>
      <selection pane="bottomLeft" activeCell="A5" sqref="A5"/>
      <selection pane="bottomRight" activeCell="I10" sqref="I10"/>
    </sheetView>
  </sheetViews>
  <sheetFormatPr defaultRowHeight="14.5" x14ac:dyDescent="0.35"/>
  <cols>
    <col min="5" max="5" width="14.54296875" customWidth="1"/>
    <col min="6" max="6" width="13.453125" customWidth="1"/>
    <col min="7" max="8" width="12.6328125" customWidth="1"/>
    <col min="9" max="9" width="11.54296875" customWidth="1"/>
    <col min="11" max="11" width="12" customWidth="1"/>
    <col min="12" max="13" width="12.6328125" customWidth="1"/>
    <col min="14" max="14" width="11.54296875" customWidth="1"/>
    <col min="16" max="16" width="12" customWidth="1"/>
    <col min="17" max="18" width="12.6328125" customWidth="1"/>
    <col min="19" max="19" width="11.54296875" customWidth="1"/>
    <col min="21" max="21" width="12" customWidth="1"/>
  </cols>
  <sheetData>
    <row r="1" spans="1:21" x14ac:dyDescent="0.35">
      <c r="A1" s="26"/>
      <c r="B1" s="27"/>
      <c r="C1" s="27"/>
      <c r="D1" s="27"/>
      <c r="E1" s="27"/>
      <c r="F1" s="28"/>
      <c r="G1" s="26" t="s">
        <v>29</v>
      </c>
      <c r="H1" s="27"/>
      <c r="I1" s="27"/>
      <c r="J1" s="27"/>
      <c r="K1" s="28"/>
      <c r="L1" s="26" t="s">
        <v>28</v>
      </c>
      <c r="M1" s="27"/>
      <c r="N1" s="27"/>
      <c r="O1" s="27"/>
      <c r="P1" s="28"/>
      <c r="Q1" s="26" t="s">
        <v>27</v>
      </c>
      <c r="R1" s="27"/>
      <c r="S1" s="27"/>
      <c r="T1" s="27"/>
      <c r="U1" s="28"/>
    </row>
    <row r="2" spans="1:21" x14ac:dyDescent="0.35">
      <c r="A2" s="29" t="s">
        <v>24</v>
      </c>
      <c r="B2" s="30"/>
      <c r="C2" s="30"/>
      <c r="D2" s="30"/>
      <c r="E2" s="30"/>
      <c r="F2" s="31"/>
      <c r="G2" s="29"/>
      <c r="H2" s="30"/>
      <c r="I2" s="30"/>
      <c r="J2" s="30"/>
      <c r="K2" s="31"/>
      <c r="L2" s="29"/>
      <c r="M2" s="30"/>
      <c r="N2" s="30"/>
      <c r="O2" s="30"/>
      <c r="P2" s="31"/>
      <c r="Q2" s="29"/>
      <c r="R2" s="30"/>
      <c r="S2" s="30"/>
      <c r="T2" s="30"/>
      <c r="U2" s="31"/>
    </row>
    <row r="3" spans="1:21" x14ac:dyDescent="0.35">
      <c r="A3" s="29" t="s">
        <v>23</v>
      </c>
      <c r="B3" s="30"/>
      <c r="C3" s="30"/>
      <c r="D3" s="30"/>
      <c r="E3" s="30"/>
      <c r="F3" s="31"/>
      <c r="G3" s="29"/>
      <c r="H3" s="30"/>
      <c r="I3" s="30"/>
      <c r="J3" s="30"/>
      <c r="K3" s="31"/>
      <c r="L3" s="29"/>
      <c r="M3" s="30"/>
      <c r="N3" s="30"/>
      <c r="O3" s="30"/>
      <c r="P3" s="31"/>
      <c r="Q3" s="29"/>
      <c r="R3" s="30"/>
      <c r="S3" s="30"/>
      <c r="T3" s="30"/>
      <c r="U3" s="31"/>
    </row>
    <row r="4" spans="1:21" ht="15" thickBot="1" x14ac:dyDescent="0.4">
      <c r="A4" s="32" t="s">
        <v>25</v>
      </c>
      <c r="B4" s="33"/>
      <c r="C4" s="33"/>
      <c r="D4" s="33"/>
      <c r="E4" s="33"/>
      <c r="F4" s="34"/>
      <c r="G4" s="32"/>
      <c r="H4" s="33"/>
      <c r="I4" s="33"/>
      <c r="J4" s="33"/>
      <c r="K4" s="34"/>
      <c r="L4" s="32"/>
      <c r="M4" s="33"/>
      <c r="N4" s="33"/>
      <c r="O4" s="33"/>
      <c r="P4" s="34"/>
      <c r="Q4" s="32"/>
      <c r="R4" s="33"/>
      <c r="S4" s="33"/>
      <c r="T4" s="33"/>
      <c r="U4" s="34"/>
    </row>
    <row r="5" spans="1:21" ht="15" thickBot="1" x14ac:dyDescent="0.4">
      <c r="A5" s="23"/>
      <c r="B5" s="21"/>
      <c r="C5" s="21"/>
      <c r="D5" s="21"/>
      <c r="E5" s="21"/>
      <c r="F5" s="21"/>
      <c r="G5" s="21"/>
      <c r="H5" s="21"/>
      <c r="I5" s="21"/>
      <c r="J5" s="21"/>
      <c r="K5" s="22"/>
      <c r="L5" s="21"/>
      <c r="M5" s="21"/>
      <c r="N5" s="21"/>
      <c r="O5" s="21"/>
      <c r="P5" s="22"/>
    </row>
    <row r="6" spans="1:21" ht="15" customHeight="1" thickBot="1" x14ac:dyDescent="0.4">
      <c r="A6" s="63" t="s">
        <v>0</v>
      </c>
      <c r="B6" s="74"/>
      <c r="C6" s="77" t="s">
        <v>1</v>
      </c>
      <c r="D6" s="64"/>
      <c r="E6" s="80" t="s">
        <v>2</v>
      </c>
      <c r="F6" s="83" t="s">
        <v>3</v>
      </c>
      <c r="G6" s="85" t="s">
        <v>0</v>
      </c>
      <c r="H6" s="86"/>
      <c r="I6" s="87"/>
      <c r="J6" s="63" t="s">
        <v>5</v>
      </c>
      <c r="K6" s="64"/>
      <c r="L6" s="85" t="s">
        <v>4</v>
      </c>
      <c r="M6" s="86"/>
      <c r="N6" s="87"/>
      <c r="O6" s="63" t="s">
        <v>5</v>
      </c>
      <c r="P6" s="64"/>
      <c r="Q6" s="85" t="s">
        <v>4</v>
      </c>
      <c r="R6" s="86"/>
      <c r="S6" s="87"/>
      <c r="T6" s="63" t="s">
        <v>5</v>
      </c>
      <c r="U6" s="64"/>
    </row>
    <row r="7" spans="1:21" x14ac:dyDescent="0.35">
      <c r="A7" s="65"/>
      <c r="B7" s="75"/>
      <c r="C7" s="78"/>
      <c r="D7" s="66"/>
      <c r="E7" s="81"/>
      <c r="F7" s="84"/>
      <c r="G7" s="69" t="s">
        <v>6</v>
      </c>
      <c r="H7" s="70"/>
      <c r="I7" s="70"/>
      <c r="J7" s="65"/>
      <c r="K7" s="66"/>
      <c r="L7" s="69" t="s">
        <v>6</v>
      </c>
      <c r="M7" s="70"/>
      <c r="N7" s="70"/>
      <c r="O7" s="65"/>
      <c r="P7" s="66"/>
      <c r="Q7" s="69" t="s">
        <v>26</v>
      </c>
      <c r="R7" s="70"/>
      <c r="S7" s="70"/>
      <c r="T7" s="65"/>
      <c r="U7" s="66"/>
    </row>
    <row r="8" spans="1:21" ht="15" thickBot="1" x14ac:dyDescent="0.4">
      <c r="A8" s="67"/>
      <c r="B8" s="76"/>
      <c r="C8" s="79"/>
      <c r="D8" s="68"/>
      <c r="E8" s="82"/>
      <c r="F8" s="1" t="s">
        <v>7</v>
      </c>
      <c r="G8" s="2" t="s">
        <v>8</v>
      </c>
      <c r="H8" s="3" t="s">
        <v>9</v>
      </c>
      <c r="I8" s="3" t="s">
        <v>10</v>
      </c>
      <c r="J8" s="67"/>
      <c r="K8" s="68"/>
      <c r="L8" s="2" t="s">
        <v>8</v>
      </c>
      <c r="M8" s="3" t="s">
        <v>9</v>
      </c>
      <c r="N8" s="3" t="s">
        <v>10</v>
      </c>
      <c r="O8" s="67"/>
      <c r="P8" s="68"/>
      <c r="Q8" s="2" t="s">
        <v>8</v>
      </c>
      <c r="R8" s="3" t="s">
        <v>9</v>
      </c>
      <c r="S8" s="3" t="s">
        <v>10</v>
      </c>
      <c r="T8" s="67"/>
      <c r="U8" s="68"/>
    </row>
    <row r="9" spans="1:21" x14ac:dyDescent="0.35">
      <c r="A9" s="39" t="s">
        <v>17</v>
      </c>
      <c r="B9" s="40"/>
      <c r="C9" s="71" t="s">
        <v>19</v>
      </c>
      <c r="D9" s="71"/>
      <c r="E9" s="47" t="s">
        <v>12</v>
      </c>
      <c r="F9" s="4" t="s">
        <v>13</v>
      </c>
      <c r="G9" s="5">
        <v>0</v>
      </c>
      <c r="H9" s="5">
        <v>0</v>
      </c>
      <c r="I9" s="6">
        <v>0</v>
      </c>
      <c r="J9" s="49">
        <f>($J11*G9*G10)+($H9*H10)+($I9*I10)</f>
        <v>0</v>
      </c>
      <c r="K9" s="50"/>
      <c r="L9" s="5">
        <v>0</v>
      </c>
      <c r="M9" s="5">
        <v>0</v>
      </c>
      <c r="N9" s="6">
        <v>0</v>
      </c>
      <c r="O9" s="49">
        <f>($J11*L9*L10)+($H9*M10)+($I9*N10)</f>
        <v>0</v>
      </c>
      <c r="P9" s="50"/>
      <c r="Q9" s="5">
        <v>0</v>
      </c>
      <c r="R9" s="5">
        <v>0</v>
      </c>
      <c r="S9" s="6">
        <v>0</v>
      </c>
      <c r="T9" s="49">
        <f>($J11*Q9*Q10)+($H9*R10)+($I9*S10)</f>
        <v>0</v>
      </c>
      <c r="U9" s="50"/>
    </row>
    <row r="10" spans="1:21" x14ac:dyDescent="0.35">
      <c r="A10" s="41"/>
      <c r="B10" s="42"/>
      <c r="C10" s="72"/>
      <c r="D10" s="72"/>
      <c r="E10" s="48"/>
      <c r="F10" s="7" t="s">
        <v>14</v>
      </c>
      <c r="G10" s="8">
        <v>48</v>
      </c>
      <c r="H10" s="8">
        <v>69</v>
      </c>
      <c r="I10" s="8">
        <v>117</v>
      </c>
      <c r="J10" s="51"/>
      <c r="K10" s="52"/>
      <c r="L10" s="8">
        <v>55</v>
      </c>
      <c r="M10" s="8">
        <v>80</v>
      </c>
      <c r="N10" s="8">
        <v>136</v>
      </c>
      <c r="O10" s="51"/>
      <c r="P10" s="52"/>
      <c r="Q10" s="8">
        <v>60</v>
      </c>
      <c r="R10" s="8">
        <v>70</v>
      </c>
      <c r="S10" s="8">
        <v>100</v>
      </c>
      <c r="T10" s="51"/>
      <c r="U10" s="52"/>
    </row>
    <row r="11" spans="1:21" x14ac:dyDescent="0.35">
      <c r="A11" s="41"/>
      <c r="B11" s="42"/>
      <c r="C11" s="72"/>
      <c r="D11" s="72"/>
      <c r="E11" s="53" t="s">
        <v>15</v>
      </c>
      <c r="F11" s="9" t="s">
        <v>13</v>
      </c>
      <c r="G11" s="10">
        <v>0</v>
      </c>
      <c r="H11" s="10">
        <v>397</v>
      </c>
      <c r="I11" s="11">
        <v>0</v>
      </c>
      <c r="J11" s="55">
        <f>($G11*G12)+($H11*H12)+($I11*I12)</f>
        <v>30569</v>
      </c>
      <c r="K11" s="56"/>
      <c r="L11" s="10">
        <v>0</v>
      </c>
      <c r="M11" s="10">
        <v>397</v>
      </c>
      <c r="N11" s="11">
        <v>0</v>
      </c>
      <c r="O11" s="55">
        <f>($G11*L12)+($H11*M12)+($I11*N12)</f>
        <v>32554</v>
      </c>
      <c r="P11" s="56"/>
      <c r="Q11" s="10">
        <v>0</v>
      </c>
      <c r="R11" s="10">
        <v>397</v>
      </c>
      <c r="S11" s="11">
        <v>0</v>
      </c>
      <c r="T11" s="55">
        <f>($G11*Q12)+($H11*R12)+($I11*S12)</f>
        <v>31760</v>
      </c>
      <c r="U11" s="56"/>
    </row>
    <row r="12" spans="1:21" x14ac:dyDescent="0.35">
      <c r="A12" s="41"/>
      <c r="B12" s="42"/>
      <c r="C12" s="73">
        <v>401771</v>
      </c>
      <c r="D12" s="73"/>
      <c r="E12" s="54"/>
      <c r="F12" s="7" t="s">
        <v>14</v>
      </c>
      <c r="G12" s="8">
        <v>58</v>
      </c>
      <c r="H12" s="8">
        <v>77</v>
      </c>
      <c r="I12" s="8">
        <v>120</v>
      </c>
      <c r="J12" s="51"/>
      <c r="K12" s="52"/>
      <c r="L12" s="8">
        <v>65</v>
      </c>
      <c r="M12" s="8">
        <v>82</v>
      </c>
      <c r="N12" s="8">
        <v>146</v>
      </c>
      <c r="O12" s="51"/>
      <c r="P12" s="52"/>
      <c r="Q12" s="8">
        <v>60</v>
      </c>
      <c r="R12" s="8">
        <v>80</v>
      </c>
      <c r="S12" s="8">
        <v>125</v>
      </c>
      <c r="T12" s="51"/>
      <c r="U12" s="52"/>
    </row>
    <row r="13" spans="1:21" x14ac:dyDescent="0.35">
      <c r="A13" s="41"/>
      <c r="B13" s="42"/>
      <c r="C13" s="73"/>
      <c r="D13" s="73"/>
      <c r="E13" s="59" t="s">
        <v>16</v>
      </c>
      <c r="F13" s="9" t="s">
        <v>13</v>
      </c>
      <c r="G13" s="10">
        <v>0</v>
      </c>
      <c r="H13" s="10">
        <v>0</v>
      </c>
      <c r="I13" s="11">
        <v>0</v>
      </c>
      <c r="J13" s="55">
        <f>($G13*G14)+($H13*H14)+($I13*I14)</f>
        <v>0</v>
      </c>
      <c r="K13" s="56"/>
      <c r="L13" s="10">
        <v>0</v>
      </c>
      <c r="M13" s="10">
        <v>0</v>
      </c>
      <c r="N13" s="11">
        <v>0</v>
      </c>
      <c r="O13" s="55">
        <f>($G13*L14)+($H13*M14)+($I13*N14)</f>
        <v>0</v>
      </c>
      <c r="P13" s="56"/>
      <c r="Q13" s="10">
        <v>0</v>
      </c>
      <c r="R13" s="10">
        <v>0</v>
      </c>
      <c r="S13" s="11">
        <v>0</v>
      </c>
      <c r="T13" s="55">
        <f>($G13*Q14)+($H13*R14)+($I13*S14)</f>
        <v>0</v>
      </c>
      <c r="U13" s="56"/>
    </row>
    <row r="14" spans="1:21" x14ac:dyDescent="0.35">
      <c r="A14" s="41"/>
      <c r="B14" s="42"/>
      <c r="C14" s="73"/>
      <c r="D14" s="73"/>
      <c r="E14" s="60"/>
      <c r="F14" s="12" t="s">
        <v>14</v>
      </c>
      <c r="G14" s="13">
        <v>74</v>
      </c>
      <c r="H14" s="13">
        <v>123</v>
      </c>
      <c r="I14" s="13">
        <v>144</v>
      </c>
      <c r="J14" s="61"/>
      <c r="K14" s="62"/>
      <c r="L14" s="13">
        <v>75</v>
      </c>
      <c r="M14" s="13">
        <v>85</v>
      </c>
      <c r="N14" s="13">
        <v>156</v>
      </c>
      <c r="O14" s="61"/>
      <c r="P14" s="62"/>
      <c r="Q14" s="13">
        <v>70</v>
      </c>
      <c r="R14" s="13">
        <v>115</v>
      </c>
      <c r="S14" s="13">
        <v>130</v>
      </c>
      <c r="T14" s="61"/>
      <c r="U14" s="62"/>
    </row>
    <row r="15" spans="1:21" ht="15" thickBot="1" x14ac:dyDescent="0.4">
      <c r="A15" s="35" t="s">
        <v>18</v>
      </c>
      <c r="B15" s="36"/>
      <c r="C15" s="36"/>
      <c r="D15" s="36"/>
      <c r="E15" s="36"/>
      <c r="F15" s="36"/>
      <c r="G15" s="36"/>
      <c r="H15" s="36"/>
      <c r="I15" s="36"/>
      <c r="J15" s="37">
        <f>SUM(J9:K14)</f>
        <v>30569</v>
      </c>
      <c r="K15" s="38"/>
      <c r="O15" s="99">
        <f>SUM(O9:P14)</f>
        <v>32554</v>
      </c>
      <c r="P15" s="100"/>
      <c r="T15" s="99">
        <f>SUM(T9:U14)</f>
        <v>31760</v>
      </c>
      <c r="U15" s="100"/>
    </row>
    <row r="16" spans="1:21" x14ac:dyDescent="0.35">
      <c r="A16" s="39" t="s">
        <v>11</v>
      </c>
      <c r="B16" s="40"/>
      <c r="C16" s="43" t="s">
        <v>20</v>
      </c>
      <c r="D16" s="40"/>
      <c r="E16" s="47" t="s">
        <v>12</v>
      </c>
      <c r="F16" s="4" t="s">
        <v>13</v>
      </c>
      <c r="G16" s="5">
        <v>92</v>
      </c>
      <c r="H16" s="5">
        <v>13</v>
      </c>
      <c r="I16" s="6">
        <v>0</v>
      </c>
      <c r="J16" s="49">
        <f>($G16*G17)+($H16*H17)+($I16*I17)</f>
        <v>5274</v>
      </c>
      <c r="K16" s="50"/>
      <c r="L16" s="5">
        <v>92</v>
      </c>
      <c r="M16" s="5">
        <v>13</v>
      </c>
      <c r="N16" s="6">
        <v>0</v>
      </c>
      <c r="O16" s="49">
        <f>($G16*L17)+($H16*M17)+($I16*N17)</f>
        <v>6100</v>
      </c>
      <c r="P16" s="50"/>
      <c r="Q16" s="5">
        <v>92</v>
      </c>
      <c r="R16" s="5">
        <v>13</v>
      </c>
      <c r="S16" s="6">
        <v>0</v>
      </c>
      <c r="T16" s="49">
        <f>($G16*Q17)+($H16*R17)+($I16*S17)</f>
        <v>6100</v>
      </c>
      <c r="U16" s="50"/>
    </row>
    <row r="17" spans="1:21" x14ac:dyDescent="0.35">
      <c r="A17" s="41"/>
      <c r="B17" s="42"/>
      <c r="C17" s="44"/>
      <c r="D17" s="42"/>
      <c r="E17" s="48"/>
      <c r="F17" s="7" t="s">
        <v>14</v>
      </c>
      <c r="G17" s="8">
        <v>48</v>
      </c>
      <c r="H17" s="8">
        <v>66</v>
      </c>
      <c r="I17" s="8">
        <v>117</v>
      </c>
      <c r="J17" s="51"/>
      <c r="K17" s="52"/>
      <c r="L17" s="8">
        <v>55</v>
      </c>
      <c r="M17" s="8">
        <v>80</v>
      </c>
      <c r="N17" s="8">
        <v>136</v>
      </c>
      <c r="O17" s="51"/>
      <c r="P17" s="52"/>
      <c r="Q17" s="8">
        <v>55</v>
      </c>
      <c r="R17" s="8">
        <v>80</v>
      </c>
      <c r="S17" s="8">
        <v>100</v>
      </c>
      <c r="T17" s="51"/>
      <c r="U17" s="52"/>
    </row>
    <row r="18" spans="1:21" x14ac:dyDescent="0.35">
      <c r="A18" s="41"/>
      <c r="B18" s="42"/>
      <c r="C18" s="45"/>
      <c r="D18" s="46"/>
      <c r="E18" s="53" t="s">
        <v>15</v>
      </c>
      <c r="F18" s="9" t="s">
        <v>13</v>
      </c>
      <c r="G18" s="10">
        <v>377</v>
      </c>
      <c r="H18" s="10">
        <v>181</v>
      </c>
      <c r="I18" s="11">
        <v>30</v>
      </c>
      <c r="J18" s="55">
        <f>($G18*G19)+($H18*H19)+($I18*I19)</f>
        <v>39403</v>
      </c>
      <c r="K18" s="56"/>
      <c r="L18" s="10">
        <v>377</v>
      </c>
      <c r="M18" s="10">
        <v>181</v>
      </c>
      <c r="N18" s="11">
        <v>30</v>
      </c>
      <c r="O18" s="55">
        <f>($G18*L19)+($H18*M19)+($I18*N19)</f>
        <v>43727</v>
      </c>
      <c r="P18" s="56"/>
      <c r="Q18" s="10">
        <v>377</v>
      </c>
      <c r="R18" s="10">
        <v>181</v>
      </c>
      <c r="S18" s="11">
        <v>30</v>
      </c>
      <c r="T18" s="55">
        <f>($G18*Q19)+($H18*R19)+($I18*S19)</f>
        <v>42585</v>
      </c>
      <c r="U18" s="56"/>
    </row>
    <row r="19" spans="1:21" x14ac:dyDescent="0.35">
      <c r="A19" s="41"/>
      <c r="B19" s="42"/>
      <c r="C19" s="57">
        <v>411793</v>
      </c>
      <c r="D19" s="58"/>
      <c r="E19" s="54"/>
      <c r="F19" s="7" t="s">
        <v>14</v>
      </c>
      <c r="G19" s="8">
        <v>58</v>
      </c>
      <c r="H19" s="8">
        <v>77</v>
      </c>
      <c r="I19" s="8">
        <v>120</v>
      </c>
      <c r="J19" s="51"/>
      <c r="K19" s="52"/>
      <c r="L19" s="8">
        <v>65</v>
      </c>
      <c r="M19" s="8">
        <v>82</v>
      </c>
      <c r="N19" s="8">
        <v>146</v>
      </c>
      <c r="O19" s="51"/>
      <c r="P19" s="52"/>
      <c r="Q19" s="8">
        <v>65</v>
      </c>
      <c r="R19" s="8">
        <v>80</v>
      </c>
      <c r="S19" s="8">
        <v>120</v>
      </c>
      <c r="T19" s="51"/>
      <c r="U19" s="52"/>
    </row>
    <row r="20" spans="1:21" x14ac:dyDescent="0.35">
      <c r="A20" s="41"/>
      <c r="B20" s="42"/>
      <c r="C20" s="57"/>
      <c r="D20" s="58"/>
      <c r="E20" s="59" t="s">
        <v>16</v>
      </c>
      <c r="F20" s="9" t="s">
        <v>13</v>
      </c>
      <c r="G20" s="10">
        <v>0</v>
      </c>
      <c r="H20" s="10">
        <v>0</v>
      </c>
      <c r="I20" s="11">
        <v>0</v>
      </c>
      <c r="J20" s="55">
        <f>($G20*G21)+($H20*H21)+($I20*I21)</f>
        <v>0</v>
      </c>
      <c r="K20" s="56"/>
      <c r="L20" s="10">
        <v>0</v>
      </c>
      <c r="M20" s="10">
        <v>0</v>
      </c>
      <c r="N20" s="11">
        <v>0</v>
      </c>
      <c r="O20" s="55">
        <f>($G20*L21)+($H20*M21)+($I20*N21)</f>
        <v>0</v>
      </c>
      <c r="P20" s="56"/>
      <c r="Q20" s="10">
        <v>0</v>
      </c>
      <c r="R20" s="10">
        <v>0</v>
      </c>
      <c r="S20" s="11">
        <v>0</v>
      </c>
      <c r="T20" s="55">
        <f>($G20*Q21)+($H20*R21)+($I20*S21)</f>
        <v>0</v>
      </c>
      <c r="U20" s="56"/>
    </row>
    <row r="21" spans="1:21" x14ac:dyDescent="0.35">
      <c r="A21" s="41"/>
      <c r="B21" s="42"/>
      <c r="C21" s="57"/>
      <c r="D21" s="58"/>
      <c r="E21" s="60"/>
      <c r="F21" s="12" t="s">
        <v>14</v>
      </c>
      <c r="G21" s="13">
        <v>84</v>
      </c>
      <c r="H21" s="13">
        <v>123</v>
      </c>
      <c r="I21" s="13">
        <v>144</v>
      </c>
      <c r="J21" s="61"/>
      <c r="K21" s="62"/>
      <c r="L21" s="13">
        <v>75</v>
      </c>
      <c r="M21" s="13">
        <v>85</v>
      </c>
      <c r="N21" s="13">
        <v>1256</v>
      </c>
      <c r="O21" s="61"/>
      <c r="P21" s="62"/>
      <c r="Q21" s="13">
        <v>85</v>
      </c>
      <c r="R21" s="13">
        <v>110</v>
      </c>
      <c r="S21" s="13">
        <v>130</v>
      </c>
      <c r="T21" s="61"/>
      <c r="U21" s="62"/>
    </row>
    <row r="22" spans="1:21" x14ac:dyDescent="0.35">
      <c r="A22" s="24" t="s">
        <v>18</v>
      </c>
      <c r="B22" s="24"/>
      <c r="C22" s="24"/>
      <c r="D22" s="24"/>
      <c r="E22" s="24"/>
      <c r="F22" s="24"/>
      <c r="G22" s="24"/>
      <c r="H22" s="24"/>
      <c r="I22" s="24"/>
      <c r="J22" s="25">
        <f>SUM(J16:K21)</f>
        <v>44677</v>
      </c>
      <c r="K22" s="25"/>
      <c r="L22" s="17"/>
      <c r="M22" s="17"/>
      <c r="N22" s="17"/>
      <c r="O22" s="101">
        <f>SUM(O16:P21)</f>
        <v>49827</v>
      </c>
      <c r="P22" s="101"/>
      <c r="Q22" s="17"/>
      <c r="R22" s="17"/>
      <c r="S22" s="17"/>
      <c r="T22" s="101">
        <f>SUM(T16:U21)</f>
        <v>48685</v>
      </c>
      <c r="U22" s="101"/>
    </row>
    <row r="23" spans="1:21" x14ac:dyDescent="0.35">
      <c r="A23" s="94" t="s">
        <v>21</v>
      </c>
      <c r="B23" s="95"/>
      <c r="C23" s="57" t="s">
        <v>22</v>
      </c>
      <c r="D23" s="95"/>
      <c r="E23" s="92" t="s">
        <v>12</v>
      </c>
      <c r="F23" s="14" t="s">
        <v>13</v>
      </c>
      <c r="G23" s="15">
        <v>0</v>
      </c>
      <c r="H23" s="15">
        <v>744</v>
      </c>
      <c r="I23" s="16">
        <v>0</v>
      </c>
      <c r="J23" s="61">
        <f>($G23*G24)+(H23*H24)+(I23*I24)</f>
        <v>49104</v>
      </c>
      <c r="K23" s="62"/>
      <c r="L23" s="15">
        <v>0</v>
      </c>
      <c r="M23" s="15">
        <v>744</v>
      </c>
      <c r="N23" s="16">
        <v>0</v>
      </c>
      <c r="O23" s="61">
        <f>($G23*L24)+(M23*M24)+(N23*N24)</f>
        <v>59520</v>
      </c>
      <c r="P23" s="62"/>
      <c r="Q23" s="15">
        <v>0</v>
      </c>
      <c r="R23" s="15">
        <v>744</v>
      </c>
      <c r="S23" s="16">
        <v>0</v>
      </c>
      <c r="T23" s="61">
        <f>($G23*Q24)+(R23*R24)+(S23*S24)</f>
        <v>52080</v>
      </c>
      <c r="U23" s="62"/>
    </row>
    <row r="24" spans="1:21" x14ac:dyDescent="0.35">
      <c r="A24" s="94"/>
      <c r="B24" s="95"/>
      <c r="C24" s="57"/>
      <c r="D24" s="95"/>
      <c r="E24" s="93"/>
      <c r="F24" s="7" t="s">
        <v>14</v>
      </c>
      <c r="G24" s="8">
        <v>57</v>
      </c>
      <c r="H24" s="8">
        <v>66</v>
      </c>
      <c r="I24" s="8">
        <v>117</v>
      </c>
      <c r="J24" s="51"/>
      <c r="K24" s="52"/>
      <c r="L24" s="8">
        <v>55</v>
      </c>
      <c r="M24" s="8">
        <v>80</v>
      </c>
      <c r="N24" s="8">
        <v>136</v>
      </c>
      <c r="O24" s="51"/>
      <c r="P24" s="52"/>
      <c r="Q24" s="8">
        <v>60</v>
      </c>
      <c r="R24" s="8">
        <v>70</v>
      </c>
      <c r="S24" s="8">
        <v>100</v>
      </c>
      <c r="T24" s="51"/>
      <c r="U24" s="52"/>
    </row>
    <row r="25" spans="1:21" x14ac:dyDescent="0.35">
      <c r="A25" s="94"/>
      <c r="B25" s="95"/>
      <c r="C25" s="98"/>
      <c r="D25" s="97"/>
      <c r="E25" s="93" t="s">
        <v>15</v>
      </c>
      <c r="F25" s="9" t="s">
        <v>13</v>
      </c>
      <c r="G25" s="10">
        <v>552</v>
      </c>
      <c r="H25" s="10">
        <v>97</v>
      </c>
      <c r="I25" s="11">
        <v>0</v>
      </c>
      <c r="J25" s="55">
        <f>($G25*G26)+($H25*H26)+($I25*I26)</f>
        <v>39194</v>
      </c>
      <c r="K25" s="56"/>
      <c r="L25" s="10">
        <v>552</v>
      </c>
      <c r="M25" s="10">
        <v>97</v>
      </c>
      <c r="N25" s="11">
        <v>0</v>
      </c>
      <c r="O25" s="55">
        <f>($G25*L26)+($H25*M26)+($I25*N26)</f>
        <v>43834</v>
      </c>
      <c r="P25" s="56"/>
      <c r="Q25" s="10">
        <v>552</v>
      </c>
      <c r="R25" s="10">
        <v>97</v>
      </c>
      <c r="S25" s="11">
        <v>0</v>
      </c>
      <c r="T25" s="55">
        <f>($G25*Q26)+($H25*R26)+($I25*S26)</f>
        <v>38120</v>
      </c>
      <c r="U25" s="56"/>
    </row>
    <row r="26" spans="1:21" x14ac:dyDescent="0.35">
      <c r="A26" s="94"/>
      <c r="B26" s="95"/>
      <c r="C26" s="58">
        <v>420267</v>
      </c>
      <c r="D26" s="58"/>
      <c r="E26" s="93"/>
      <c r="F26" s="7" t="s">
        <v>14</v>
      </c>
      <c r="G26" s="8">
        <v>58</v>
      </c>
      <c r="H26" s="8">
        <v>74</v>
      </c>
      <c r="I26" s="8">
        <v>120</v>
      </c>
      <c r="J26" s="51"/>
      <c r="K26" s="52"/>
      <c r="L26" s="8">
        <v>65</v>
      </c>
      <c r="M26" s="8">
        <v>82</v>
      </c>
      <c r="N26" s="8">
        <v>146</v>
      </c>
      <c r="O26" s="51"/>
      <c r="P26" s="52"/>
      <c r="Q26" s="8">
        <v>55</v>
      </c>
      <c r="R26" s="8">
        <v>80</v>
      </c>
      <c r="S26" s="8">
        <v>125</v>
      </c>
      <c r="T26" s="51"/>
      <c r="U26" s="52"/>
    </row>
    <row r="27" spans="1:21" x14ac:dyDescent="0.35">
      <c r="A27" s="94"/>
      <c r="B27" s="95"/>
      <c r="C27" s="58"/>
      <c r="D27" s="58"/>
      <c r="E27" s="93" t="s">
        <v>16</v>
      </c>
      <c r="F27" s="9" t="s">
        <v>13</v>
      </c>
      <c r="G27" s="10">
        <v>167</v>
      </c>
      <c r="H27" s="10">
        <v>305</v>
      </c>
      <c r="I27" s="11">
        <v>0</v>
      </c>
      <c r="J27" s="55">
        <f>($G27*G28)+($H27*H28)+($I27*I28)</f>
        <v>46794</v>
      </c>
      <c r="K27" s="56"/>
      <c r="L27" s="10">
        <v>167</v>
      </c>
      <c r="M27" s="10">
        <v>305</v>
      </c>
      <c r="N27" s="11">
        <v>0</v>
      </c>
      <c r="O27" s="55">
        <f>($G27*L28)+($H27*M28)+($I27*N28)</f>
        <v>38450</v>
      </c>
      <c r="P27" s="56"/>
      <c r="Q27" s="10">
        <v>167</v>
      </c>
      <c r="R27" s="10">
        <v>305</v>
      </c>
      <c r="S27" s="11">
        <v>0</v>
      </c>
      <c r="T27" s="55">
        <f>($G27*Q28)+($H27*R28)+($I27*S28)</f>
        <v>45240</v>
      </c>
      <c r="U27" s="56"/>
    </row>
    <row r="28" spans="1:21" ht="15" thickBot="1" x14ac:dyDescent="0.4">
      <c r="A28" s="96"/>
      <c r="B28" s="97"/>
      <c r="C28" s="58"/>
      <c r="D28" s="58"/>
      <c r="E28" s="93"/>
      <c r="F28" s="12" t="s">
        <v>14</v>
      </c>
      <c r="G28" s="13">
        <v>72</v>
      </c>
      <c r="H28" s="13">
        <v>114</v>
      </c>
      <c r="I28" s="13">
        <v>144</v>
      </c>
      <c r="J28" s="61"/>
      <c r="K28" s="62"/>
      <c r="L28" s="13">
        <v>75</v>
      </c>
      <c r="M28" s="13">
        <v>85</v>
      </c>
      <c r="N28" s="13">
        <v>156</v>
      </c>
      <c r="O28" s="61"/>
      <c r="P28" s="62"/>
      <c r="Q28" s="13">
        <v>70</v>
      </c>
      <c r="R28" s="13">
        <v>110</v>
      </c>
      <c r="S28" s="13">
        <v>125</v>
      </c>
      <c r="T28" s="61"/>
      <c r="U28" s="62"/>
    </row>
    <row r="29" spans="1:21" ht="15" thickBot="1" x14ac:dyDescent="0.4">
      <c r="A29" s="88" t="s">
        <v>18</v>
      </c>
      <c r="B29" s="89"/>
      <c r="C29" s="89"/>
      <c r="D29" s="89"/>
      <c r="E29" s="89"/>
      <c r="F29" s="89"/>
      <c r="G29" s="89"/>
      <c r="H29" s="89"/>
      <c r="I29" s="89"/>
      <c r="J29" s="90">
        <f>SUM(J23:K28)</f>
        <v>135092</v>
      </c>
      <c r="K29" s="91"/>
      <c r="L29" s="18"/>
      <c r="M29" s="19"/>
      <c r="N29" s="20"/>
      <c r="O29" s="102">
        <f>SUM(O23:P28)</f>
        <v>141804</v>
      </c>
      <c r="P29" s="103"/>
      <c r="Q29" s="18"/>
      <c r="R29" s="19"/>
      <c r="S29" s="20"/>
      <c r="T29" s="102">
        <f>SUM(T23:U28)</f>
        <v>135440</v>
      </c>
      <c r="U29" s="103"/>
    </row>
  </sheetData>
  <sheetProtection algorithmName="SHA-512" hashValue="m4AltueSZrubk6jTBa8J0/onLGLu5NUFVUQ70q3sSsTmVJb3idX/9j4JiYiFyejfxCaButhcPHTcXFOxhKDLBA==" saltValue="JtKUbC4+hC/Ixr69EYt5PA==" spinCount="100000" sheet="1" objects="1" scenarios="1" selectLockedCells="1" selectUnlockedCells="1"/>
  <mergeCells count="82">
    <mergeCell ref="T22:U22"/>
    <mergeCell ref="T23:U24"/>
    <mergeCell ref="T25:U26"/>
    <mergeCell ref="T27:U28"/>
    <mergeCell ref="T29:U29"/>
    <mergeCell ref="T13:U14"/>
    <mergeCell ref="T15:U15"/>
    <mergeCell ref="T16:U17"/>
    <mergeCell ref="T18:U19"/>
    <mergeCell ref="T20:U21"/>
    <mergeCell ref="Q6:S6"/>
    <mergeCell ref="T6:U8"/>
    <mergeCell ref="Q7:S7"/>
    <mergeCell ref="T9:U10"/>
    <mergeCell ref="T11:U12"/>
    <mergeCell ref="O22:P22"/>
    <mergeCell ref="O23:P24"/>
    <mergeCell ref="O25:P26"/>
    <mergeCell ref="O27:P28"/>
    <mergeCell ref="O29:P29"/>
    <mergeCell ref="O13:P14"/>
    <mergeCell ref="O15:P15"/>
    <mergeCell ref="O16:P17"/>
    <mergeCell ref="O18:P19"/>
    <mergeCell ref="O20:P21"/>
    <mergeCell ref="L6:N6"/>
    <mergeCell ref="O6:P8"/>
    <mergeCell ref="L7:N7"/>
    <mergeCell ref="O9:P10"/>
    <mergeCell ref="O11:P12"/>
    <mergeCell ref="J29:K29"/>
    <mergeCell ref="E23:E24"/>
    <mergeCell ref="E25:E26"/>
    <mergeCell ref="E27:E28"/>
    <mergeCell ref="A23:B28"/>
    <mergeCell ref="C23:D25"/>
    <mergeCell ref="C26:D28"/>
    <mergeCell ref="J23:K24"/>
    <mergeCell ref="J25:K26"/>
    <mergeCell ref="J27:K28"/>
    <mergeCell ref="A4:F4"/>
    <mergeCell ref="A3:F3"/>
    <mergeCell ref="A2:F2"/>
    <mergeCell ref="A1:F1"/>
    <mergeCell ref="A29:I29"/>
    <mergeCell ref="C6:D8"/>
    <mergeCell ref="E6:E8"/>
    <mergeCell ref="F6:F7"/>
    <mergeCell ref="G6:I6"/>
    <mergeCell ref="J13:K14"/>
    <mergeCell ref="Q1:U4"/>
    <mergeCell ref="L1:P4"/>
    <mergeCell ref="G1:K4"/>
    <mergeCell ref="A15:I15"/>
    <mergeCell ref="J15:K15"/>
    <mergeCell ref="J6:K8"/>
    <mergeCell ref="G7:I7"/>
    <mergeCell ref="A9:B14"/>
    <mergeCell ref="C9:D11"/>
    <mergeCell ref="E9:E10"/>
    <mergeCell ref="J9:K10"/>
    <mergeCell ref="E11:E12"/>
    <mergeCell ref="J11:K12"/>
    <mergeCell ref="C12:D14"/>
    <mergeCell ref="E13:E14"/>
    <mergeCell ref="A6:B8"/>
    <mergeCell ref="L29:N29"/>
    <mergeCell ref="Q29:S29"/>
    <mergeCell ref="L5:P5"/>
    <mergeCell ref="A5:F5"/>
    <mergeCell ref="G5:K5"/>
    <mergeCell ref="A22:I22"/>
    <mergeCell ref="J22:K22"/>
    <mergeCell ref="A16:B21"/>
    <mergeCell ref="C16:D18"/>
    <mergeCell ref="E16:E17"/>
    <mergeCell ref="J16:K17"/>
    <mergeCell ref="E18:E19"/>
    <mergeCell ref="J18:K19"/>
    <mergeCell ref="C19:D21"/>
    <mergeCell ref="E20:E21"/>
    <mergeCell ref="J20:K2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Tyler Nelson</dc:creator>
  <cp:lastModifiedBy>Sherry Leason</cp:lastModifiedBy>
  <dcterms:created xsi:type="dcterms:W3CDTF">2023-11-06T23:54:50Z</dcterms:created>
  <dcterms:modified xsi:type="dcterms:W3CDTF">2025-01-02T21:16:27Z</dcterms:modified>
</cp:coreProperties>
</file>